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4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รายจ่ายค้างจ้าย2" sheetId="10" r:id="rId4"/>
    <sheet name="หมายเหตุเงินรับฝาก" sheetId="5" r:id="rId5"/>
    <sheet name="กระทบยอดเงินฝาก" sheetId="8" r:id="rId6"/>
    <sheet name="งบทดลอง" sheetId="7" r:id="rId7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G17" i="10"/>
  <c r="G26" i="9"/>
  <c r="C23" i="8"/>
  <c r="H13" i="1"/>
  <c r="H14" s="1"/>
  <c r="H30" s="1"/>
  <c r="I13"/>
  <c r="I14" s="1"/>
  <c r="P25"/>
  <c r="P23"/>
  <c r="C156" i="8"/>
  <c r="C144"/>
  <c r="C106"/>
  <c r="C118" s="1"/>
  <c r="N56" i="1"/>
  <c r="P46"/>
  <c r="P50"/>
  <c r="P51"/>
  <c r="N29"/>
  <c r="P16"/>
  <c r="P20"/>
  <c r="P21"/>
  <c r="P22"/>
  <c r="P24"/>
  <c r="P28"/>
  <c r="N13"/>
  <c r="N14" s="1"/>
  <c r="I29"/>
  <c r="F19" i="2"/>
  <c r="C7" i="8"/>
  <c r="D67" i="7"/>
  <c r="F11"/>
  <c r="F59" i="2"/>
  <c r="F62"/>
  <c r="F64"/>
  <c r="F65"/>
  <c r="F67"/>
  <c r="F74"/>
  <c r="F47"/>
  <c r="F53"/>
  <c r="F23"/>
  <c r="F15"/>
  <c r="I56" i="1"/>
  <c r="I42"/>
  <c r="N42"/>
  <c r="P18"/>
  <c r="P19"/>
  <c r="H42"/>
  <c r="A42"/>
  <c r="A13"/>
  <c r="A14" s="1"/>
  <c r="A30" s="1"/>
  <c r="F37" i="2"/>
  <c r="E37"/>
  <c r="D37"/>
  <c r="C17" i="5"/>
  <c r="E84" i="2"/>
  <c r="C157" i="8" l="1"/>
  <c r="I57" i="1"/>
  <c r="I30"/>
  <c r="N57"/>
  <c r="N30"/>
  <c r="F84" i="2"/>
  <c r="C67" i="7"/>
  <c r="G67" s="1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5" i="2"/>
  <c r="F85"/>
  <c r="E85"/>
</calcChain>
</file>

<file path=xl/sharedStrings.xml><?xml version="1.0" encoding="utf-8"?>
<sst xmlns="http://schemas.openxmlformats.org/spreadsheetml/2006/main" count="589" uniqueCount="290">
  <si>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</si>
  <si>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</si>
  <si>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</si>
  <si>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</si>
  <si>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</si>
  <si>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</si>
  <si>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</si>
  <si>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</si>
  <si>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</si>
  <si>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</si>
  <si>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</si>
  <si>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</si>
  <si>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</si>
  <si>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</si>
  <si>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</si>
  <si>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</si>
  <si>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</si>
  <si>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</si>
  <si>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</si>
  <si>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</si>
  <si>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</si>
  <si>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</si>
  <si>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</si>
  <si>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</si>
  <si>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</si>
  <si>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</si>
  <si>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</si>
  <si>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</si>
  <si>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</si>
  <si>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</si>
  <si>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</si>
  <si>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</si>
  <si>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</si>
  <si>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</si>
  <si>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</si>
  <si>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</si>
  <si>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</si>
  <si>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</si>
  <si>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</si>
  <si>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</si>
  <si>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</si>
  <si>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</si>
  <si>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</si>
  <si>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</si>
  <si>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</si>
  <si>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</si>
  <si>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</si>
  <si>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</si>
  <si>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</si>
  <si>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</si>
  <si>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</si>
  <si>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</si>
  <si>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</si>
  <si>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</si>
  <si>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</si>
  <si>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</si>
  <si>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</si>
  <si>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</si>
  <si>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</si>
  <si>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</si>
  <si>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</si>
  <si>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</si>
  <si>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</si>
  <si>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</si>
  <si>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</si>
  <si>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</si>
  <si>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</si>
  <si>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</si>
  <si>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</si>
  <si>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</si>
  <si>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</si>
  <si>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</si>
  <si>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</si>
  <si>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</si>
  <si>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</si>
  <si>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</si>
  <si>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</si>
  <si>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</si>
  <si>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</si>
  <si>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</si>
  <si>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</si>
  <si>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</si>
  <si>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</si>
  <si>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</si>
  <si>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</si>
  <si>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</si>
  <si>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</si>
  <si>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</si>
  <si>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</si>
  <si>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</si>
  <si>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</si>
  <si>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</si>
  <si>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</si>
  <si>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</si>
  <si>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</si>
  <si>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</si>
  <si>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</si>
  <si>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</si>
  <si>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</si>
  <si>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</si>
  <si>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</si>
  <si>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</si>
  <si>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</si>
  <si>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</si>
  <si>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</si>
  <si>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</si>
  <si>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</si>
  <si>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</si>
  <si>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</si>
  <si>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</si>
  <si>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</si>
  <si>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</si>
  <si>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</si>
  <si>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</si>
  <si>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</si>
  <si>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</si>
  <si>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</si>
  <si>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</si>
  <si>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</si>
  <si>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</si>
  <si>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</si>
  <si>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</si>
  <si>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</si>
  <si>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</si>
  <si>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</si>
  <si>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</si>
  <si>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</si>
  <si>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</si>
  <si>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</si>
  <si>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</si>
  <si>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</si>
  <si>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</si>
  <si>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</si>
  <si>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</si>
  <si>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</si>
  <si>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</si>
  <si>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</si>
  <si>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</si>
  <si>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</si>
  <si>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</si>
  <si>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</si>
  <si>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</si>
  <si>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</si>
  <si>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</si>
  <si>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</si>
  <si>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</si>
  <si>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</si>
  <si>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</si>
  <si>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</si>
  <si>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</si>
  <si>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</si>
  <si>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</si>
  <si>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</si>
  <si>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</si>
  <si>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</si>
  <si>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</si>
  <si>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</si>
  <si>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</si>
  <si>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</si>
  <si>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</si>
  <si>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</si>
  <si>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</si>
  <si>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</si>
  <si>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</si>
  <si>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</si>
  <si>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</si>
  <si>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</si>
  <si>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</si>
  <si>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</si>
  <si>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</si>
  <si>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</si>
  <si>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</si>
  <si>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</si>
  <si>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</si>
  <si>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</si>
  <si>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</si>
  <si>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</si>
  <si>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</si>
  <si>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</si>
  <si>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</si>
  <si>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</si>
  <si>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</si>
  <si>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</si>
  <si>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</si>
  <si>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</si>
  <si>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</si>
  <si>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</si>
  <si>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</si>
  <si>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</si>
  <si>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</si>
  <si>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</si>
  <si>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</si>
  <si>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</si>
  <si>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</si>
  <si>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</si>
  <si>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</si>
  <si>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</si>
  <si>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</si>
  <si>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</si>
  <si>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</si>
  <si>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</si>
  <si>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</si>
  <si>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</si>
  <si>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</si>
  <si>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</si>
  <si>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</si>
  <si>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</si>
  <si>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</si>
  <si>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</si>
  <si>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</si>
  <si>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</si>
  <si>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</si>
  <si>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</si>
  <si>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</si>
  <si>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</si>
  <si>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</si>
  <si>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</si>
  <si>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</si>
  <si>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</si>
  <si>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</si>
  <si>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</si>
  <si>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</si>
  <si>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</si>
  <si>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</si>
  <si>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</si>
  <si>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</si>
  <si>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</si>
  <si>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</si>
  <si>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</si>
  <si>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</si>
  <si>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</si>
  <si>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</si>
  <si>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</si>
  <si>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</si>
  <si>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</si>
  <si>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</si>
  <si>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</si>
  <si>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</si>
  <si>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</si>
  <si>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</si>
  <si>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</si>
  <si>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</si>
  <si>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</si>
  <si>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</si>
  <si>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</si>
  <si>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</si>
  <si>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</si>
  <si>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</si>
  <si>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</si>
  <si>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</si>
  <si>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</si>
  <si>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</si>
  <si>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</si>
  <si>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</si>
  <si>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</si>
  <si>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</si>
  <si>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</si>
  <si>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</si>
  <si>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</si>
  <si>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</si>
  <si>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</si>
  <si>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อุตสาหกรรมและการ</t>
  </si>
  <si>
    <t>ก่อสร้างโครงสร้าง</t>
  </si>
  <si>
    <t>ค่าที่ดินและ</t>
  </si>
  <si>
    <t>ก่อสร้างโครงสร้างพื้นฐาน</t>
  </si>
  <si>
    <t>โยธา</t>
  </si>
  <si>
    <t>พื้นฐาน</t>
  </si>
  <si>
    <t>สิ่งก่อสร้าง</t>
  </si>
  <si>
    <t xml:space="preserve">โครงการก่อสร้างถนน คสล.สายสวนจันทร์ - ตลาดพุธ   </t>
  </si>
  <si>
    <t>ม.5,6</t>
  </si>
  <si>
    <t>ปีงบประมาณ  2562</t>
  </si>
  <si>
    <t>56100000</t>
  </si>
  <si>
    <t>26 ต.ค.61                                       28305482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</si>
  <si>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</si>
  <si>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</si>
  <si>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</si>
  <si>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</si>
  <si>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</si>
  <si>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ปีงบประมาณ 2562  ประจำเดือน ธันวาคม  พ.ศ.2561</t>
  </si>
  <si>
    <t>ณ   วันที่  31  ธันวาคม    2561</t>
  </si>
  <si>
    <t>ณ   วันที่   31  ธันวาคม  2561</t>
  </si>
  <si>
    <t xml:space="preserve">ณ     31  ธันวาคม   2561     </t>
  </si>
  <si>
    <t>ณ    วันที่   31   ธันวาคม    2561</t>
  </si>
  <si>
    <t>ยอดคงเหลือตามรายงานธนาคาร ณ วันที่ 31  ธันวาคม  2561</t>
  </si>
  <si>
    <t>ยอดคงเหลือตามบัญชี ณ วันที่ 31 ธันวาคม   2561</t>
  </si>
  <si>
    <t>ลงชื่อ……...…………..…..วันที่    31 ธ.ค. 61</t>
  </si>
  <si>
    <t>26 ธ.ค.61                                       30237528</t>
  </si>
  <si>
    <t>28 ธ.ค.61                                       30237532</t>
  </si>
  <si>
    <t>28 ธ.ค.61                                       30237533</t>
  </si>
  <si>
    <t xml:space="preserve">ณ     31   ธันวาคม   2561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</si>
</sst>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5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362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43" fontId="19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4" fontId="14" fillId="0" borderId="27" xfId="0" applyNumberFormat="1" applyFont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38" activePane="bottomLeft" state="frozen"/>
      <selection pane="bottomLeft" activeCell="I59" sqref="I5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90"/>
      <c r="B1" s="291"/>
      <c r="C1" s="291"/>
      <c r="D1" s="291"/>
      <c r="E1" s="291"/>
      <c r="G1" s="292" t="s">
        <v>119</v>
      </c>
      <c r="H1" s="291"/>
      <c r="I1" s="291"/>
      <c r="J1" s="291"/>
      <c r="K1" s="291"/>
      <c r="O1" s="1"/>
    </row>
    <row r="2" spans="1:16" ht="21.2" customHeight="1">
      <c r="G2" s="293" t="s">
        <v>0</v>
      </c>
      <c r="H2" s="291"/>
      <c r="I2" s="291"/>
      <c r="J2" s="291"/>
      <c r="K2" s="291"/>
    </row>
    <row r="3" spans="1:16" ht="21.2" customHeight="1">
      <c r="G3" s="292" t="s">
        <v>278</v>
      </c>
      <c r="H3" s="291"/>
      <c r="I3" s="291"/>
      <c r="J3" s="291"/>
      <c r="K3" s="291"/>
    </row>
    <row r="4" spans="1:16">
      <c r="A4" s="294" t="s">
        <v>1</v>
      </c>
      <c r="B4" s="283"/>
      <c r="C4" s="283"/>
      <c r="D4" s="283"/>
      <c r="E4" s="283"/>
      <c r="F4" s="283"/>
      <c r="G4" s="283"/>
      <c r="H4" s="283"/>
      <c r="I4" s="284"/>
      <c r="J4" s="3" t="s">
        <v>2</v>
      </c>
      <c r="K4" s="287" t="s">
        <v>3</v>
      </c>
      <c r="L4" s="288"/>
      <c r="M4" s="289"/>
      <c r="N4" s="287" t="s">
        <v>4</v>
      </c>
      <c r="O4" s="288"/>
      <c r="P4" s="289"/>
    </row>
    <row r="5" spans="1:16" ht="40.5" customHeight="1">
      <c r="A5" s="294" t="s">
        <v>5</v>
      </c>
      <c r="B5" s="283"/>
      <c r="C5" s="284"/>
      <c r="E5" s="294" t="s">
        <v>6</v>
      </c>
      <c r="F5" s="283"/>
      <c r="G5" s="284"/>
      <c r="H5" s="2" t="s">
        <v>7</v>
      </c>
      <c r="I5" s="2" t="s">
        <v>8</v>
      </c>
      <c r="J5" s="4" t="s">
        <v>9</v>
      </c>
      <c r="K5" s="300" t="s">
        <v>9</v>
      </c>
      <c r="L5" s="301"/>
      <c r="M5" s="302"/>
      <c r="N5" s="300" t="s">
        <v>10</v>
      </c>
      <c r="O5" s="301"/>
      <c r="P5" s="302"/>
    </row>
    <row r="6" spans="1:16">
      <c r="A6" s="299" t="s">
        <v>9</v>
      </c>
      <c r="B6" s="283"/>
      <c r="C6" s="284"/>
      <c r="E6" s="298" t="s">
        <v>9</v>
      </c>
      <c r="F6" s="283"/>
      <c r="G6" s="284"/>
      <c r="H6" s="5" t="s">
        <v>9</v>
      </c>
      <c r="I6" s="260">
        <v>33485484.77</v>
      </c>
      <c r="J6" s="6" t="s">
        <v>11</v>
      </c>
      <c r="K6" s="299" t="s">
        <v>9</v>
      </c>
      <c r="L6" s="283"/>
      <c r="M6" s="284"/>
      <c r="N6" s="304">
        <v>34112346.539999999</v>
      </c>
      <c r="O6" s="305"/>
      <c r="P6" s="306"/>
    </row>
    <row r="7" spans="1:16">
      <c r="A7" s="295">
        <v>270000</v>
      </c>
      <c r="B7" s="296"/>
      <c r="C7" s="297"/>
      <c r="E7" s="298" t="s">
        <v>12</v>
      </c>
      <c r="F7" s="283"/>
      <c r="G7" s="284"/>
      <c r="H7" s="68">
        <v>270000</v>
      </c>
      <c r="I7" s="73">
        <v>121.34</v>
      </c>
      <c r="J7" s="7" t="s">
        <v>13</v>
      </c>
      <c r="K7" s="282">
        <v>41100000</v>
      </c>
      <c r="L7" s="283"/>
      <c r="M7" s="284"/>
      <c r="N7" s="295">
        <v>121.34</v>
      </c>
      <c r="O7" s="296"/>
      <c r="P7" s="297"/>
    </row>
    <row r="8" spans="1:16">
      <c r="A8" s="295">
        <v>314000</v>
      </c>
      <c r="B8" s="296"/>
      <c r="C8" s="297"/>
      <c r="E8" s="298" t="s">
        <v>12</v>
      </c>
      <c r="F8" s="283"/>
      <c r="G8" s="284"/>
      <c r="H8" s="68">
        <v>314000</v>
      </c>
      <c r="I8" s="73">
        <v>46777.3</v>
      </c>
      <c r="J8" s="7" t="s">
        <v>14</v>
      </c>
      <c r="K8" s="282">
        <v>41200000</v>
      </c>
      <c r="L8" s="283"/>
      <c r="M8" s="284"/>
      <c r="N8" s="295">
        <v>14420.3</v>
      </c>
      <c r="O8" s="296"/>
      <c r="P8" s="297"/>
    </row>
    <row r="9" spans="1:16">
      <c r="A9" s="295">
        <v>120000</v>
      </c>
      <c r="B9" s="296"/>
      <c r="C9" s="297"/>
      <c r="E9" s="298" t="s">
        <v>12</v>
      </c>
      <c r="F9" s="283"/>
      <c r="G9" s="284"/>
      <c r="H9" s="68">
        <v>120000</v>
      </c>
      <c r="I9" s="73">
        <v>0</v>
      </c>
      <c r="J9" s="7" t="s">
        <v>15</v>
      </c>
      <c r="K9" s="282">
        <v>41300000</v>
      </c>
      <c r="L9" s="283"/>
      <c r="M9" s="284"/>
      <c r="N9" s="303">
        <v>0</v>
      </c>
      <c r="O9" s="283"/>
      <c r="P9" s="284"/>
    </row>
    <row r="10" spans="1:16">
      <c r="A10" s="295">
        <v>50000</v>
      </c>
      <c r="B10" s="296"/>
      <c r="C10" s="297"/>
      <c r="E10" s="298" t="s">
        <v>12</v>
      </c>
      <c r="F10" s="283"/>
      <c r="G10" s="284"/>
      <c r="H10" s="68">
        <v>50000</v>
      </c>
      <c r="I10" s="73">
        <v>0</v>
      </c>
      <c r="J10" s="7" t="s">
        <v>16</v>
      </c>
      <c r="K10" s="282">
        <v>41500000</v>
      </c>
      <c r="L10" s="283"/>
      <c r="M10" s="284"/>
      <c r="N10" s="295">
        <v>0</v>
      </c>
      <c r="O10" s="296"/>
      <c r="P10" s="297"/>
    </row>
    <row r="11" spans="1:16">
      <c r="A11" s="295">
        <v>17422000</v>
      </c>
      <c r="B11" s="296"/>
      <c r="C11" s="297"/>
      <c r="E11" s="298" t="s">
        <v>12</v>
      </c>
      <c r="F11" s="283"/>
      <c r="G11" s="284"/>
      <c r="H11" s="68">
        <v>17422000</v>
      </c>
      <c r="I11" s="73">
        <v>3831711.37</v>
      </c>
      <c r="J11" s="7" t="s">
        <v>17</v>
      </c>
      <c r="K11" s="282">
        <v>42100000</v>
      </c>
      <c r="L11" s="283"/>
      <c r="M11" s="284"/>
      <c r="N11" s="295">
        <v>2166289.5</v>
      </c>
      <c r="O11" s="296"/>
      <c r="P11" s="297"/>
    </row>
    <row r="12" spans="1:16">
      <c r="A12" s="295">
        <v>29044000</v>
      </c>
      <c r="B12" s="296"/>
      <c r="C12" s="297"/>
      <c r="E12" s="298" t="s">
        <v>12</v>
      </c>
      <c r="F12" s="283"/>
      <c r="G12" s="284"/>
      <c r="H12" s="68">
        <v>29044000</v>
      </c>
      <c r="I12" s="73">
        <v>8723926</v>
      </c>
      <c r="J12" s="7" t="s">
        <v>18</v>
      </c>
      <c r="K12" s="282">
        <v>43100000</v>
      </c>
      <c r="L12" s="283"/>
      <c r="M12" s="284"/>
      <c r="N12" s="295">
        <v>0</v>
      </c>
      <c r="O12" s="296"/>
      <c r="P12" s="297"/>
    </row>
    <row r="13" spans="1:16">
      <c r="A13" s="318">
        <f>SUM(A7:A12)</f>
        <v>47220000</v>
      </c>
      <c r="B13" s="296"/>
      <c r="C13" s="297"/>
      <c r="E13" s="319" t="s">
        <v>12</v>
      </c>
      <c r="F13" s="320"/>
      <c r="G13" s="321"/>
      <c r="H13" s="69">
        <f>SUM(H7:H12)</f>
        <v>47220000</v>
      </c>
      <c r="I13" s="74">
        <f>SUM(I7:I12)</f>
        <v>12602536.01</v>
      </c>
      <c r="J13" s="9" t="s">
        <v>182</v>
      </c>
      <c r="K13" s="307" t="s">
        <v>20</v>
      </c>
      <c r="L13" s="283"/>
      <c r="M13" s="284"/>
      <c r="N13" s="308">
        <f>SUM(N7:N12)</f>
        <v>2180831.14</v>
      </c>
      <c r="O13" s="283"/>
      <c r="P13" s="284"/>
    </row>
    <row r="14" spans="1:16">
      <c r="A14" s="308">
        <f>A13</f>
        <v>47220000</v>
      </c>
      <c r="B14" s="283"/>
      <c r="C14" s="284"/>
      <c r="E14" s="322" t="s">
        <v>12</v>
      </c>
      <c r="F14" s="283"/>
      <c r="G14" s="284"/>
      <c r="H14" s="69">
        <f>H13</f>
        <v>47220000</v>
      </c>
      <c r="I14" s="74">
        <f>I13</f>
        <v>12602536.01</v>
      </c>
      <c r="J14" s="9" t="s">
        <v>19</v>
      </c>
      <c r="K14" s="307" t="s">
        <v>20</v>
      </c>
      <c r="L14" s="283"/>
      <c r="M14" s="284"/>
      <c r="N14" s="308">
        <f>N13</f>
        <v>2180831.14</v>
      </c>
      <c r="O14" s="283"/>
      <c r="P14" s="284"/>
    </row>
    <row r="15" spans="1:16">
      <c r="A15" s="309" t="s">
        <v>12</v>
      </c>
      <c r="B15" s="296"/>
      <c r="C15" s="297"/>
      <c r="E15" s="310">
        <v>0</v>
      </c>
      <c r="F15" s="311"/>
      <c r="G15" s="312"/>
      <c r="H15" s="5" t="s">
        <v>12</v>
      </c>
      <c r="I15" s="73">
        <v>40628.82</v>
      </c>
      <c r="J15" s="7" t="s">
        <v>21</v>
      </c>
      <c r="K15" s="282">
        <v>21040001</v>
      </c>
      <c r="L15" s="283"/>
      <c r="M15" s="284"/>
      <c r="N15" s="295">
        <v>2189.1799999999998</v>
      </c>
      <c r="O15" s="296"/>
      <c r="P15" s="297"/>
    </row>
    <row r="16" spans="1:16" s="197" customFormat="1" ht="16.5" customHeight="1">
      <c r="A16" s="198"/>
      <c r="B16" s="316" t="s">
        <v>12</v>
      </c>
      <c r="C16" s="317"/>
      <c r="E16" s="310">
        <v>0</v>
      </c>
      <c r="F16" s="311"/>
      <c r="G16" s="312"/>
      <c r="H16" s="196">
        <v>0</v>
      </c>
      <c r="I16" s="193">
        <v>0</v>
      </c>
      <c r="J16" s="7" t="s">
        <v>193</v>
      </c>
      <c r="K16" s="313">
        <v>21040005</v>
      </c>
      <c r="L16" s="314"/>
      <c r="M16" s="315"/>
      <c r="N16" s="285">
        <v>0</v>
      </c>
      <c r="O16" s="286"/>
      <c r="P16" s="194">
        <f>SUM(N16)</f>
        <v>0</v>
      </c>
    </row>
    <row r="17" spans="1:16">
      <c r="A17" s="298" t="s">
        <v>12</v>
      </c>
      <c r="B17" s="283"/>
      <c r="C17" s="284"/>
      <c r="E17" s="310">
        <v>0</v>
      </c>
      <c r="F17" s="311"/>
      <c r="G17" s="312"/>
      <c r="H17" s="5" t="s">
        <v>12</v>
      </c>
      <c r="I17" s="73">
        <v>24600</v>
      </c>
      <c r="J17" s="7" t="s">
        <v>38</v>
      </c>
      <c r="K17" s="282">
        <v>21040008</v>
      </c>
      <c r="L17" s="283"/>
      <c r="M17" s="284"/>
      <c r="N17" s="295">
        <v>0</v>
      </c>
      <c r="O17" s="296"/>
      <c r="P17" s="297"/>
    </row>
    <row r="18" spans="1:16" s="61" customFormat="1" ht="18" customHeight="1">
      <c r="A18" s="62"/>
      <c r="B18" s="328" t="s">
        <v>12</v>
      </c>
      <c r="C18" s="329"/>
      <c r="E18" s="298" t="s">
        <v>12</v>
      </c>
      <c r="F18" s="283"/>
      <c r="G18" s="284"/>
      <c r="H18" s="71">
        <v>0</v>
      </c>
      <c r="I18" s="73">
        <v>26880</v>
      </c>
      <c r="J18" s="7" t="s">
        <v>22</v>
      </c>
      <c r="K18" s="282">
        <v>21040013</v>
      </c>
      <c r="L18" s="283"/>
      <c r="M18" s="284"/>
      <c r="N18" s="326">
        <v>8960</v>
      </c>
      <c r="O18" s="327"/>
      <c r="P18" s="76">
        <f t="shared" ref="P18:P23" si="0">SUM(N18)</f>
        <v>8960</v>
      </c>
    </row>
    <row r="19" spans="1:16" s="61" customFormat="1">
      <c r="A19" s="62"/>
      <c r="B19" s="60"/>
      <c r="C19" s="70">
        <v>0</v>
      </c>
      <c r="E19" s="310">
        <v>0</v>
      </c>
      <c r="F19" s="311"/>
      <c r="G19" s="312"/>
      <c r="H19" s="71">
        <v>0</v>
      </c>
      <c r="I19" s="73">
        <v>0</v>
      </c>
      <c r="J19" s="7" t="s">
        <v>39</v>
      </c>
      <c r="K19" s="282">
        <v>21040014</v>
      </c>
      <c r="L19" s="283"/>
      <c r="M19" s="284"/>
      <c r="N19" s="326">
        <v>0</v>
      </c>
      <c r="O19" s="327"/>
      <c r="P19" s="76">
        <f t="shared" si="0"/>
        <v>0</v>
      </c>
    </row>
    <row r="20" spans="1:16" s="147" customFormat="1" ht="18" customHeight="1">
      <c r="A20" s="149"/>
      <c r="B20" s="148"/>
      <c r="C20" s="70">
        <v>0</v>
      </c>
      <c r="E20" s="323">
        <v>0</v>
      </c>
      <c r="F20" s="324"/>
      <c r="G20" s="325"/>
      <c r="H20" s="150">
        <v>0</v>
      </c>
      <c r="I20" s="151">
        <v>100000</v>
      </c>
      <c r="J20" s="7" t="s">
        <v>273</v>
      </c>
      <c r="K20" s="313">
        <v>11044000</v>
      </c>
      <c r="L20" s="314"/>
      <c r="M20" s="315"/>
      <c r="N20" s="285">
        <v>0</v>
      </c>
      <c r="O20" s="286"/>
      <c r="P20" s="76">
        <f t="shared" si="0"/>
        <v>0</v>
      </c>
    </row>
    <row r="21" spans="1:16" s="187" customFormat="1">
      <c r="A21" s="185"/>
      <c r="B21" s="184"/>
      <c r="C21" s="70">
        <v>0</v>
      </c>
      <c r="E21" s="189"/>
      <c r="F21" s="190"/>
      <c r="G21" s="191">
        <v>0</v>
      </c>
      <c r="H21" s="186">
        <v>0</v>
      </c>
      <c r="I21" s="188">
        <v>0</v>
      </c>
      <c r="J21" s="7" t="s">
        <v>189</v>
      </c>
      <c r="K21" s="313">
        <v>11043001</v>
      </c>
      <c r="L21" s="314"/>
      <c r="M21" s="315"/>
      <c r="N21" s="285">
        <v>0</v>
      </c>
      <c r="O21" s="286"/>
      <c r="P21" s="76">
        <f t="shared" si="0"/>
        <v>0</v>
      </c>
    </row>
    <row r="22" spans="1:16" s="197" customFormat="1">
      <c r="A22" s="195"/>
      <c r="B22" s="330">
        <v>0</v>
      </c>
      <c r="C22" s="331"/>
      <c r="E22" s="323">
        <v>0</v>
      </c>
      <c r="F22" s="324"/>
      <c r="G22" s="325"/>
      <c r="H22" s="196">
        <v>0</v>
      </c>
      <c r="I22" s="193">
        <v>0</v>
      </c>
      <c r="J22" s="7" t="s">
        <v>137</v>
      </c>
      <c r="K22" s="313">
        <v>11042000</v>
      </c>
      <c r="L22" s="314"/>
      <c r="M22" s="315"/>
      <c r="N22" s="285">
        <v>0</v>
      </c>
      <c r="O22" s="286"/>
      <c r="P22" s="76">
        <f t="shared" si="0"/>
        <v>0</v>
      </c>
    </row>
    <row r="23" spans="1:16" s="227" customFormat="1" ht="17.25" customHeight="1">
      <c r="A23" s="226"/>
      <c r="B23" s="210"/>
      <c r="C23" s="232">
        <v>0</v>
      </c>
      <c r="E23" s="229"/>
      <c r="F23" s="230"/>
      <c r="G23" s="231">
        <v>0</v>
      </c>
      <c r="H23" s="228">
        <v>0</v>
      </c>
      <c r="I23" s="225">
        <v>0</v>
      </c>
      <c r="J23" s="7" t="s">
        <v>196</v>
      </c>
      <c r="K23" s="313">
        <v>11041000</v>
      </c>
      <c r="L23" s="314"/>
      <c r="M23" s="315"/>
      <c r="N23" s="285">
        <v>0</v>
      </c>
      <c r="O23" s="286"/>
      <c r="P23" s="76">
        <f t="shared" si="0"/>
        <v>0</v>
      </c>
    </row>
    <row r="24" spans="1:16" s="204" customFormat="1" ht="15.75" customHeight="1">
      <c r="A24" s="202"/>
      <c r="B24" s="210"/>
      <c r="C24" s="209">
        <v>0</v>
      </c>
      <c r="E24" s="205"/>
      <c r="F24" s="206"/>
      <c r="G24" s="207">
        <v>0</v>
      </c>
      <c r="H24" s="203">
        <v>0</v>
      </c>
      <c r="I24" s="208">
        <v>822017.31</v>
      </c>
      <c r="J24" s="7" t="s">
        <v>274</v>
      </c>
      <c r="K24" s="282">
        <v>21040016</v>
      </c>
      <c r="L24" s="283"/>
      <c r="M24" s="284"/>
      <c r="N24" s="285">
        <v>0</v>
      </c>
      <c r="O24" s="286"/>
      <c r="P24" s="76">
        <f>SUM(N24:O24)</f>
        <v>0</v>
      </c>
    </row>
    <row r="25" spans="1:16" s="235" customFormat="1" ht="14.25" customHeight="1">
      <c r="A25" s="234"/>
      <c r="B25" s="210"/>
      <c r="C25" s="240">
        <v>0</v>
      </c>
      <c r="E25" s="237"/>
      <c r="F25" s="238"/>
      <c r="G25" s="239">
        <v>0</v>
      </c>
      <c r="H25" s="236">
        <v>0</v>
      </c>
      <c r="I25" s="233">
        <v>0</v>
      </c>
      <c r="J25" s="7" t="s">
        <v>37</v>
      </c>
      <c r="K25" s="282">
        <v>21040007</v>
      </c>
      <c r="L25" s="283"/>
      <c r="M25" s="284"/>
      <c r="N25" s="326" t="s">
        <v>194</v>
      </c>
      <c r="O25" s="327"/>
      <c r="P25" s="76">
        <f>SUM(N25:O25)</f>
        <v>0</v>
      </c>
    </row>
    <row r="26" spans="1:16" s="273" customFormat="1" ht="14.25" customHeight="1">
      <c r="A26" s="275"/>
      <c r="B26" s="210"/>
      <c r="C26" s="280"/>
      <c r="E26" s="277"/>
      <c r="F26" s="278"/>
      <c r="G26" s="279"/>
      <c r="H26" s="276"/>
      <c r="I26" s="274">
        <v>4430</v>
      </c>
      <c r="J26" s="7" t="s">
        <v>275</v>
      </c>
      <c r="K26" s="282">
        <v>21040099</v>
      </c>
      <c r="L26" s="283"/>
      <c r="M26" s="284"/>
      <c r="N26" s="285">
        <v>0</v>
      </c>
      <c r="O26" s="286"/>
      <c r="P26" s="76"/>
    </row>
    <row r="27" spans="1:16">
      <c r="A27" s="298" t="s">
        <v>12</v>
      </c>
      <c r="B27" s="283"/>
      <c r="C27" s="284"/>
      <c r="E27" s="298" t="s">
        <v>12</v>
      </c>
      <c r="F27" s="283"/>
      <c r="G27" s="284"/>
      <c r="H27" s="5" t="s">
        <v>12</v>
      </c>
      <c r="I27" s="75">
        <v>0</v>
      </c>
      <c r="J27" s="7" t="s">
        <v>211</v>
      </c>
      <c r="K27" s="282">
        <v>21040099</v>
      </c>
      <c r="L27" s="283"/>
      <c r="M27" s="284"/>
      <c r="N27" s="295">
        <v>0</v>
      </c>
      <c r="O27" s="296"/>
      <c r="P27" s="297"/>
    </row>
    <row r="28" spans="1:16" s="156" customFormat="1">
      <c r="A28" s="155"/>
      <c r="B28" s="328" t="s">
        <v>12</v>
      </c>
      <c r="C28" s="329"/>
      <c r="E28" s="298" t="s">
        <v>12</v>
      </c>
      <c r="F28" s="283"/>
      <c r="G28" s="284"/>
      <c r="H28" s="155" t="s">
        <v>12</v>
      </c>
      <c r="I28" s="158">
        <v>82163.59</v>
      </c>
      <c r="J28" s="7" t="s">
        <v>40</v>
      </c>
      <c r="K28" s="282">
        <v>31000000</v>
      </c>
      <c r="L28" s="283"/>
      <c r="M28" s="284"/>
      <c r="N28" s="326">
        <v>0</v>
      </c>
      <c r="O28" s="327"/>
      <c r="P28" s="157">
        <f>SUM(N28)</f>
        <v>0</v>
      </c>
    </row>
    <row r="29" spans="1:16" ht="14.25" customHeight="1">
      <c r="A29" s="298" t="s">
        <v>12</v>
      </c>
      <c r="B29" s="283"/>
      <c r="C29" s="284"/>
      <c r="E29" s="322" t="s">
        <v>12</v>
      </c>
      <c r="F29" s="283"/>
      <c r="G29" s="284"/>
      <c r="H29" s="8" t="s">
        <v>12</v>
      </c>
      <c r="I29" s="74">
        <f>SUM(I15:I28)</f>
        <v>1100719.7200000002</v>
      </c>
      <c r="J29" s="9" t="s">
        <v>19</v>
      </c>
      <c r="K29" s="307" t="s">
        <v>20</v>
      </c>
      <c r="L29" s="283"/>
      <c r="M29" s="284"/>
      <c r="N29" s="308">
        <f>SUM(N15:N28)</f>
        <v>11149.18</v>
      </c>
      <c r="O29" s="283"/>
      <c r="P29" s="284"/>
    </row>
    <row r="30" spans="1:16">
      <c r="A30" s="332">
        <f>SUM(A14:A29)</f>
        <v>47220000</v>
      </c>
      <c r="B30" s="333"/>
      <c r="C30" s="334"/>
      <c r="E30" s="335" t="s">
        <v>12</v>
      </c>
      <c r="F30" s="333"/>
      <c r="G30" s="334"/>
      <c r="H30" s="77">
        <f>SUM(H14:H29)</f>
        <v>47220000</v>
      </c>
      <c r="I30" s="77">
        <f>I14+I29</f>
        <v>13703255.73</v>
      </c>
      <c r="J30" s="10" t="s">
        <v>23</v>
      </c>
      <c r="K30" s="336" t="s">
        <v>20</v>
      </c>
      <c r="L30" s="333"/>
      <c r="M30" s="334"/>
      <c r="N30" s="332">
        <f>N14+N29</f>
        <v>2191980.3200000003</v>
      </c>
      <c r="O30" s="333"/>
      <c r="P30" s="334"/>
    </row>
    <row r="31" spans="1:16">
      <c r="A31" s="295">
        <v>12787995</v>
      </c>
      <c r="B31" s="296"/>
      <c r="C31" s="297"/>
      <c r="E31" s="298" t="s">
        <v>12</v>
      </c>
      <c r="F31" s="283"/>
      <c r="G31" s="284"/>
      <c r="H31" s="68">
        <v>12787995</v>
      </c>
      <c r="I31" s="73">
        <v>3432350</v>
      </c>
      <c r="J31" s="7" t="s">
        <v>24</v>
      </c>
      <c r="K31" s="282">
        <v>51100000</v>
      </c>
      <c r="L31" s="283"/>
      <c r="M31" s="284"/>
      <c r="N31" s="295">
        <v>1200560</v>
      </c>
      <c r="O31" s="296"/>
      <c r="P31" s="297"/>
    </row>
    <row r="32" spans="1:16">
      <c r="A32" s="295">
        <v>2398320</v>
      </c>
      <c r="B32" s="296"/>
      <c r="C32" s="297"/>
      <c r="E32" s="298" t="s">
        <v>12</v>
      </c>
      <c r="F32" s="283"/>
      <c r="G32" s="284"/>
      <c r="H32" s="68">
        <v>2398320</v>
      </c>
      <c r="I32" s="73">
        <v>577980</v>
      </c>
      <c r="J32" s="7" t="s">
        <v>25</v>
      </c>
      <c r="K32" s="282">
        <v>52100000</v>
      </c>
      <c r="L32" s="283"/>
      <c r="M32" s="284"/>
      <c r="N32" s="295">
        <v>192660</v>
      </c>
      <c r="O32" s="296"/>
      <c r="P32" s="297"/>
    </row>
    <row r="33" spans="1:16">
      <c r="A33" s="295">
        <v>9579000</v>
      </c>
      <c r="B33" s="296"/>
      <c r="C33" s="297"/>
      <c r="E33" s="310">
        <v>0</v>
      </c>
      <c r="F33" s="311"/>
      <c r="G33" s="312"/>
      <c r="H33" s="68">
        <v>9579000</v>
      </c>
      <c r="I33" s="73">
        <v>2363621.9500000002</v>
      </c>
      <c r="J33" s="7" t="s">
        <v>26</v>
      </c>
      <c r="K33" s="282">
        <v>52200000</v>
      </c>
      <c r="L33" s="283"/>
      <c r="M33" s="284"/>
      <c r="N33" s="295">
        <v>775391.95</v>
      </c>
      <c r="O33" s="296"/>
      <c r="P33" s="297"/>
    </row>
    <row r="34" spans="1:16">
      <c r="A34" s="295">
        <v>1355000</v>
      </c>
      <c r="B34" s="296"/>
      <c r="C34" s="297"/>
      <c r="E34" s="298" t="s">
        <v>12</v>
      </c>
      <c r="F34" s="283"/>
      <c r="G34" s="284"/>
      <c r="H34" s="68">
        <v>1355000</v>
      </c>
      <c r="I34" s="73">
        <v>66800</v>
      </c>
      <c r="J34" s="7" t="s">
        <v>27</v>
      </c>
      <c r="K34" s="282">
        <v>53100000</v>
      </c>
      <c r="L34" s="283"/>
      <c r="M34" s="284"/>
      <c r="N34" s="295">
        <v>19500</v>
      </c>
      <c r="O34" s="296"/>
      <c r="P34" s="297"/>
    </row>
    <row r="35" spans="1:16">
      <c r="A35" s="295">
        <v>5851400</v>
      </c>
      <c r="B35" s="296"/>
      <c r="C35" s="297"/>
      <c r="E35" s="310">
        <v>0</v>
      </c>
      <c r="F35" s="311"/>
      <c r="G35" s="312"/>
      <c r="H35" s="68">
        <v>5851400</v>
      </c>
      <c r="I35" s="73">
        <v>767953.76</v>
      </c>
      <c r="J35" s="7" t="s">
        <v>28</v>
      </c>
      <c r="K35" s="282">
        <v>5320000</v>
      </c>
      <c r="L35" s="283"/>
      <c r="M35" s="284"/>
      <c r="N35" s="295">
        <v>146393.75</v>
      </c>
      <c r="O35" s="296"/>
      <c r="P35" s="297"/>
    </row>
    <row r="36" spans="1:16">
      <c r="A36" s="295">
        <v>3212485</v>
      </c>
      <c r="B36" s="296"/>
      <c r="C36" s="297"/>
      <c r="E36" s="298" t="s">
        <v>12</v>
      </c>
      <c r="F36" s="283"/>
      <c r="G36" s="284"/>
      <c r="H36" s="68">
        <v>3212485</v>
      </c>
      <c r="I36" s="73">
        <v>140049</v>
      </c>
      <c r="J36" s="7" t="s">
        <v>29</v>
      </c>
      <c r="K36" s="282">
        <v>53300000</v>
      </c>
      <c r="L36" s="283"/>
      <c r="M36" s="284"/>
      <c r="N36" s="295">
        <v>53754</v>
      </c>
      <c r="O36" s="296"/>
      <c r="P36" s="297"/>
    </row>
    <row r="37" spans="1:16">
      <c r="A37" s="295">
        <v>465000</v>
      </c>
      <c r="B37" s="296"/>
      <c r="C37" s="297"/>
      <c r="E37" s="298" t="s">
        <v>12</v>
      </c>
      <c r="F37" s="283"/>
      <c r="G37" s="284"/>
      <c r="H37" s="68">
        <v>465000</v>
      </c>
      <c r="I37" s="73">
        <v>44400.800000000003</v>
      </c>
      <c r="J37" s="7" t="s">
        <v>30</v>
      </c>
      <c r="K37" s="282">
        <v>53400000</v>
      </c>
      <c r="L37" s="283"/>
      <c r="M37" s="284"/>
      <c r="N37" s="295">
        <v>9383.9699999999993</v>
      </c>
      <c r="O37" s="296"/>
      <c r="P37" s="297"/>
    </row>
    <row r="38" spans="1:16">
      <c r="A38" s="295">
        <v>1653900</v>
      </c>
      <c r="B38" s="296"/>
      <c r="C38" s="297"/>
      <c r="E38" s="298" t="s">
        <v>12</v>
      </c>
      <c r="F38" s="283"/>
      <c r="G38" s="284"/>
      <c r="H38" s="68">
        <v>1653900</v>
      </c>
      <c r="I38" s="73">
        <v>61722.43</v>
      </c>
      <c r="J38" s="7" t="s">
        <v>31</v>
      </c>
      <c r="K38" s="282">
        <v>54100000</v>
      </c>
      <c r="L38" s="283"/>
      <c r="M38" s="284"/>
      <c r="N38" s="295">
        <v>52065.43</v>
      </c>
      <c r="O38" s="296"/>
      <c r="P38" s="297"/>
    </row>
    <row r="39" spans="1:16">
      <c r="A39" s="295">
        <v>6681900</v>
      </c>
      <c r="B39" s="296"/>
      <c r="C39" s="297"/>
      <c r="E39" s="298" t="s">
        <v>12</v>
      </c>
      <c r="F39" s="283"/>
      <c r="G39" s="284"/>
      <c r="H39" s="68">
        <v>6681900</v>
      </c>
      <c r="I39" s="73">
        <v>6000</v>
      </c>
      <c r="J39" s="7" t="s">
        <v>32</v>
      </c>
      <c r="K39" s="282">
        <v>54200000</v>
      </c>
      <c r="L39" s="283"/>
      <c r="M39" s="284"/>
      <c r="N39" s="295">
        <v>6000</v>
      </c>
      <c r="O39" s="296"/>
      <c r="P39" s="297"/>
    </row>
    <row r="40" spans="1:16">
      <c r="A40" s="295">
        <v>25000</v>
      </c>
      <c r="B40" s="296"/>
      <c r="C40" s="297"/>
      <c r="E40" s="298" t="s">
        <v>12</v>
      </c>
      <c r="F40" s="283"/>
      <c r="G40" s="284"/>
      <c r="H40" s="68">
        <v>25000</v>
      </c>
      <c r="I40" s="73">
        <v>0</v>
      </c>
      <c r="J40" s="7" t="s">
        <v>33</v>
      </c>
      <c r="K40" s="282">
        <v>55100000</v>
      </c>
      <c r="L40" s="283"/>
      <c r="M40" s="284"/>
      <c r="N40" s="298" t="s">
        <v>194</v>
      </c>
      <c r="O40" s="283"/>
      <c r="P40" s="284"/>
    </row>
    <row r="41" spans="1:16">
      <c r="A41" s="295">
        <v>3210000</v>
      </c>
      <c r="B41" s="296"/>
      <c r="C41" s="297"/>
      <c r="E41" s="298" t="s">
        <v>12</v>
      </c>
      <c r="F41" s="283"/>
      <c r="G41" s="284"/>
      <c r="H41" s="68">
        <v>3210000</v>
      </c>
      <c r="I41" s="73">
        <v>696500</v>
      </c>
      <c r="J41" s="7" t="s">
        <v>34</v>
      </c>
      <c r="K41" s="282">
        <v>56100000</v>
      </c>
      <c r="L41" s="283"/>
      <c r="M41" s="284"/>
      <c r="N41" s="295">
        <v>0</v>
      </c>
      <c r="O41" s="296"/>
      <c r="P41" s="297"/>
    </row>
    <row r="42" spans="1:16">
      <c r="A42" s="308">
        <f>A31+A32+A33+A34+A35+A36+A37+A38+A39+A40+A41</f>
        <v>47220000</v>
      </c>
      <c r="B42" s="283"/>
      <c r="C42" s="284"/>
      <c r="E42" s="322" t="s">
        <v>12</v>
      </c>
      <c r="F42" s="283"/>
      <c r="G42" s="284"/>
      <c r="H42" s="69">
        <f>SUM(H31:H41)</f>
        <v>47220000</v>
      </c>
      <c r="I42" s="74">
        <f>SUM(I31:I41)</f>
        <v>8157377.9399999995</v>
      </c>
      <c r="J42" s="9" t="s">
        <v>19</v>
      </c>
      <c r="K42" s="307" t="s">
        <v>20</v>
      </c>
      <c r="L42" s="283"/>
      <c r="M42" s="284"/>
      <c r="N42" s="308">
        <f>SUM(N31:N41)</f>
        <v>2455709.1000000006</v>
      </c>
      <c r="O42" s="283"/>
      <c r="P42" s="284"/>
    </row>
    <row r="43" spans="1:16">
      <c r="A43" s="298" t="s">
        <v>12</v>
      </c>
      <c r="B43" s="283"/>
      <c r="C43" s="284"/>
      <c r="E43" s="298" t="s">
        <v>12</v>
      </c>
      <c r="F43" s="283"/>
      <c r="G43" s="284"/>
      <c r="H43" s="5" t="s">
        <v>12</v>
      </c>
      <c r="I43" s="73">
        <v>4678240.21</v>
      </c>
      <c r="J43" s="7" t="s">
        <v>35</v>
      </c>
      <c r="K43" s="282">
        <v>21010000</v>
      </c>
      <c r="L43" s="283"/>
      <c r="M43" s="284"/>
      <c r="N43" s="295">
        <v>673440.21</v>
      </c>
      <c r="O43" s="296"/>
      <c r="P43" s="297"/>
    </row>
    <row r="44" spans="1:16">
      <c r="A44" s="298" t="s">
        <v>12</v>
      </c>
      <c r="B44" s="283"/>
      <c r="C44" s="284"/>
      <c r="E44" s="298" t="s">
        <v>12</v>
      </c>
      <c r="F44" s="283"/>
      <c r="G44" s="284"/>
      <c r="H44" s="5" t="s">
        <v>12</v>
      </c>
      <c r="I44" s="75" t="s">
        <v>12</v>
      </c>
      <c r="J44" s="7" t="s">
        <v>36</v>
      </c>
      <c r="K44" s="282">
        <v>21020000</v>
      </c>
      <c r="L44" s="283"/>
      <c r="M44" s="284"/>
      <c r="N44" s="310">
        <v>0</v>
      </c>
      <c r="O44" s="311"/>
      <c r="P44" s="312"/>
    </row>
    <row r="45" spans="1:16">
      <c r="A45" s="298" t="s">
        <v>12</v>
      </c>
      <c r="B45" s="283"/>
      <c r="C45" s="284"/>
      <c r="E45" s="298" t="s">
        <v>12</v>
      </c>
      <c r="F45" s="283"/>
      <c r="G45" s="284"/>
      <c r="H45" s="5" t="s">
        <v>12</v>
      </c>
      <c r="I45" s="73">
        <v>68723.53</v>
      </c>
      <c r="J45" s="7" t="s">
        <v>21</v>
      </c>
      <c r="K45" s="282">
        <v>21040001</v>
      </c>
      <c r="L45" s="283"/>
      <c r="M45" s="284"/>
      <c r="N45" s="295">
        <v>19323.63</v>
      </c>
      <c r="O45" s="296"/>
      <c r="P45" s="297"/>
    </row>
    <row r="46" spans="1:16" s="197" customFormat="1">
      <c r="A46" s="195"/>
      <c r="B46" s="337">
        <v>0</v>
      </c>
      <c r="C46" s="338"/>
      <c r="E46" s="323">
        <v>0</v>
      </c>
      <c r="F46" s="324"/>
      <c r="G46" s="325"/>
      <c r="H46" s="196">
        <v>0</v>
      </c>
      <c r="I46" s="193">
        <v>4007.59</v>
      </c>
      <c r="J46" s="7" t="s">
        <v>193</v>
      </c>
      <c r="K46" s="313">
        <v>21040005</v>
      </c>
      <c r="L46" s="314"/>
      <c r="M46" s="315"/>
      <c r="N46" s="285">
        <v>0</v>
      </c>
      <c r="O46" s="286"/>
      <c r="P46" s="194">
        <f>SUM(N46)</f>
        <v>0</v>
      </c>
    </row>
    <row r="47" spans="1:16" s="251" customFormat="1">
      <c r="A47" s="248"/>
      <c r="B47" s="256"/>
      <c r="C47" s="257">
        <v>0</v>
      </c>
      <c r="E47" s="253"/>
      <c r="F47" s="254"/>
      <c r="G47" s="255">
        <v>0</v>
      </c>
      <c r="H47" s="252">
        <v>0</v>
      </c>
      <c r="I47" s="249">
        <v>57280</v>
      </c>
      <c r="J47" s="258" t="s">
        <v>210</v>
      </c>
      <c r="K47" s="313">
        <v>21040008</v>
      </c>
      <c r="L47" s="314"/>
      <c r="M47" s="315"/>
      <c r="N47" s="285">
        <v>0</v>
      </c>
      <c r="O47" s="286"/>
      <c r="P47" s="250"/>
    </row>
    <row r="48" spans="1:16">
      <c r="A48" s="298" t="s">
        <v>12</v>
      </c>
      <c r="B48" s="283"/>
      <c r="C48" s="284"/>
      <c r="E48" s="298" t="s">
        <v>12</v>
      </c>
      <c r="F48" s="283"/>
      <c r="G48" s="284"/>
      <c r="H48" s="5" t="s">
        <v>12</v>
      </c>
      <c r="I48" s="75">
        <v>0</v>
      </c>
      <c r="J48" s="7" t="s">
        <v>37</v>
      </c>
      <c r="K48" s="282">
        <v>21040007</v>
      </c>
      <c r="L48" s="283"/>
      <c r="M48" s="284"/>
      <c r="N48" s="295">
        <v>0</v>
      </c>
      <c r="O48" s="296"/>
      <c r="P48" s="297"/>
    </row>
    <row r="49" spans="1:16">
      <c r="A49" s="298" t="s">
        <v>12</v>
      </c>
      <c r="B49" s="283"/>
      <c r="C49" s="284"/>
      <c r="E49" s="298" t="s">
        <v>12</v>
      </c>
      <c r="F49" s="283"/>
      <c r="G49" s="284"/>
      <c r="H49" s="5" t="s">
        <v>12</v>
      </c>
      <c r="I49" s="73">
        <v>163650</v>
      </c>
      <c r="J49" s="7" t="s">
        <v>183</v>
      </c>
      <c r="K49" s="282">
        <v>21040099</v>
      </c>
      <c r="L49" s="283"/>
      <c r="M49" s="284"/>
      <c r="N49" s="295">
        <v>0</v>
      </c>
      <c r="O49" s="296"/>
      <c r="P49" s="297"/>
    </row>
    <row r="50" spans="1:16" s="156" customFormat="1" ht="18" customHeight="1">
      <c r="A50" s="155"/>
      <c r="B50" s="152"/>
      <c r="C50" s="70">
        <v>0</v>
      </c>
      <c r="E50" s="323">
        <v>0</v>
      </c>
      <c r="F50" s="324"/>
      <c r="G50" s="325"/>
      <c r="H50" s="186">
        <v>0</v>
      </c>
      <c r="I50" s="153">
        <v>17920</v>
      </c>
      <c r="J50" s="7" t="s">
        <v>22</v>
      </c>
      <c r="K50" s="313">
        <v>21040013</v>
      </c>
      <c r="L50" s="314"/>
      <c r="M50" s="315"/>
      <c r="N50" s="285">
        <v>8960</v>
      </c>
      <c r="O50" s="286"/>
      <c r="P50" s="154">
        <f>SUM(N50)</f>
        <v>8960</v>
      </c>
    </row>
    <row r="51" spans="1:16" s="214" customFormat="1" ht="15" customHeight="1">
      <c r="A51" s="212"/>
      <c r="B51" s="211"/>
      <c r="C51" s="70">
        <v>0</v>
      </c>
      <c r="E51" s="215"/>
      <c r="F51" s="216"/>
      <c r="G51" s="217">
        <v>0</v>
      </c>
      <c r="H51" s="213">
        <v>0</v>
      </c>
      <c r="I51" s="219">
        <v>0</v>
      </c>
      <c r="J51" s="7" t="s">
        <v>196</v>
      </c>
      <c r="K51" s="313"/>
      <c r="L51" s="314"/>
      <c r="M51" s="315"/>
      <c r="N51" s="285">
        <v>0</v>
      </c>
      <c r="O51" s="286"/>
      <c r="P51" s="218">
        <f>SUM(N51:N51)</f>
        <v>0</v>
      </c>
    </row>
    <row r="52" spans="1:16">
      <c r="A52" s="298" t="s">
        <v>12</v>
      </c>
      <c r="B52" s="283"/>
      <c r="C52" s="284"/>
      <c r="E52" s="298" t="s">
        <v>12</v>
      </c>
      <c r="F52" s="283"/>
      <c r="G52" s="284"/>
      <c r="H52" s="5" t="s">
        <v>12</v>
      </c>
      <c r="I52" s="75">
        <v>75096</v>
      </c>
      <c r="J52" s="7" t="s">
        <v>186</v>
      </c>
      <c r="K52" s="282">
        <v>21040099</v>
      </c>
      <c r="L52" s="283"/>
      <c r="M52" s="284"/>
      <c r="N52" s="295">
        <v>0</v>
      </c>
      <c r="O52" s="296"/>
      <c r="P52" s="297"/>
    </row>
    <row r="53" spans="1:16" s="242" customFormat="1" ht="14.25" customHeight="1">
      <c r="A53" s="241"/>
      <c r="B53" s="328" t="s">
        <v>12</v>
      </c>
      <c r="C53" s="329"/>
      <c r="E53" s="298" t="s">
        <v>12</v>
      </c>
      <c r="F53" s="283"/>
      <c r="G53" s="284"/>
      <c r="H53" s="244">
        <v>0</v>
      </c>
      <c r="I53" s="243">
        <v>1251</v>
      </c>
      <c r="J53" s="7" t="s">
        <v>212</v>
      </c>
      <c r="K53" s="282">
        <v>21040099</v>
      </c>
      <c r="L53" s="283"/>
      <c r="M53" s="284"/>
      <c r="N53" s="323">
        <v>1251</v>
      </c>
      <c r="O53" s="324"/>
      <c r="P53" s="245"/>
    </row>
    <row r="54" spans="1:16" ht="14.25" customHeight="1">
      <c r="A54" s="298" t="s">
        <v>12</v>
      </c>
      <c r="B54" s="283"/>
      <c r="C54" s="284"/>
      <c r="E54" s="298" t="s">
        <v>12</v>
      </c>
      <c r="F54" s="283"/>
      <c r="G54" s="284"/>
      <c r="H54" s="5" t="s">
        <v>12</v>
      </c>
      <c r="I54" s="75">
        <v>819551.31</v>
      </c>
      <c r="J54" s="7" t="s">
        <v>276</v>
      </c>
      <c r="K54" s="282">
        <v>21040099</v>
      </c>
      <c r="L54" s="283"/>
      <c r="M54" s="284"/>
      <c r="N54" s="295">
        <v>0</v>
      </c>
      <c r="O54" s="296"/>
      <c r="P54" s="297"/>
    </row>
    <row r="55" spans="1:16" ht="14.25" customHeight="1">
      <c r="A55" s="298" t="s">
        <v>12</v>
      </c>
      <c r="B55" s="283"/>
      <c r="C55" s="284"/>
      <c r="E55" s="298" t="s">
        <v>12</v>
      </c>
      <c r="F55" s="283"/>
      <c r="G55" s="284"/>
      <c r="H55" s="5" t="s">
        <v>12</v>
      </c>
      <c r="I55" s="75">
        <v>0</v>
      </c>
      <c r="J55" s="7" t="s">
        <v>40</v>
      </c>
      <c r="K55" s="282">
        <v>31000000</v>
      </c>
      <c r="L55" s="283"/>
      <c r="M55" s="284"/>
      <c r="N55" s="295">
        <v>0</v>
      </c>
      <c r="O55" s="296"/>
      <c r="P55" s="297"/>
    </row>
    <row r="56" spans="1:16">
      <c r="A56" s="322" t="s">
        <v>12</v>
      </c>
      <c r="B56" s="283"/>
      <c r="C56" s="284"/>
      <c r="E56" s="322" t="s">
        <v>12</v>
      </c>
      <c r="F56" s="283"/>
      <c r="G56" s="284"/>
      <c r="H56" s="8" t="s">
        <v>12</v>
      </c>
      <c r="I56" s="74">
        <f>SUM(I43:I55)</f>
        <v>5885719.6400000006</v>
      </c>
      <c r="J56" s="9" t="s">
        <v>19</v>
      </c>
      <c r="K56" s="307" t="s">
        <v>20</v>
      </c>
      <c r="L56" s="283"/>
      <c r="M56" s="284"/>
      <c r="N56" s="308">
        <f>SUM(N43:N55)</f>
        <v>702974.84</v>
      </c>
      <c r="O56" s="283"/>
      <c r="P56" s="284"/>
    </row>
    <row r="57" spans="1:16">
      <c r="A57" s="341">
        <v>47220000</v>
      </c>
      <c r="B57" s="342"/>
      <c r="C57" s="343"/>
      <c r="E57" s="344" t="s">
        <v>12</v>
      </c>
      <c r="F57" s="333"/>
      <c r="G57" s="334"/>
      <c r="H57" s="72">
        <v>47220000</v>
      </c>
      <c r="I57" s="78">
        <f>I42+I56</f>
        <v>14043097.58</v>
      </c>
      <c r="J57" s="11" t="s">
        <v>41</v>
      </c>
      <c r="K57" s="345" t="s">
        <v>20</v>
      </c>
      <c r="L57" s="333"/>
      <c r="M57" s="334"/>
      <c r="N57" s="346">
        <f>N42+N56</f>
        <v>3158683.9400000004</v>
      </c>
      <c r="O57" s="333"/>
      <c r="P57" s="334"/>
    </row>
    <row r="58" spans="1:16">
      <c r="A58" s="322" t="s">
        <v>12</v>
      </c>
      <c r="B58" s="283"/>
      <c r="C58" s="284"/>
      <c r="E58" s="322" t="s">
        <v>12</v>
      </c>
      <c r="F58" s="283"/>
      <c r="G58" s="284"/>
      <c r="H58" s="8" t="s">
        <v>12</v>
      </c>
      <c r="I58" s="74">
        <f>I30-I57</f>
        <v>-339841.84999999963</v>
      </c>
      <c r="J58" s="9" t="s">
        <v>42</v>
      </c>
      <c r="K58" s="307" t="s">
        <v>20</v>
      </c>
      <c r="L58" s="283"/>
      <c r="M58" s="284"/>
      <c r="N58" s="308">
        <f>N30-N57</f>
        <v>-966703.62000000011</v>
      </c>
      <c r="O58" s="283"/>
      <c r="P58" s="284"/>
    </row>
    <row r="59" spans="1:16">
      <c r="A59" s="339" t="s">
        <v>9</v>
      </c>
      <c r="B59" s="283"/>
      <c r="C59" s="283"/>
      <c r="E59" s="340" t="s">
        <v>9</v>
      </c>
      <c r="F59" s="283"/>
      <c r="G59" s="283"/>
      <c r="H59" s="12" t="s">
        <v>9</v>
      </c>
      <c r="I59" s="183">
        <f>I6+I58</f>
        <v>33145642.920000002</v>
      </c>
      <c r="J59" s="8" t="s">
        <v>43</v>
      </c>
      <c r="K59" s="299" t="s">
        <v>9</v>
      </c>
      <c r="L59" s="283"/>
      <c r="M59" s="284"/>
      <c r="N59" s="308">
        <f>N6+N58</f>
        <v>33145642.919999998</v>
      </c>
      <c r="O59" s="283"/>
      <c r="P59" s="284"/>
    </row>
    <row r="60" spans="1:16" ht="0" hidden="1" customHeight="1"/>
    <row r="61" spans="1:16" ht="15.95" customHeight="1"/>
  </sheetData>
  <mergeCells count="210"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A17:C17"/>
    <mergeCell ref="E17:G17"/>
    <mergeCell ref="K17:M17"/>
    <mergeCell ref="N17:P17"/>
    <mergeCell ref="K25:M25"/>
    <mergeCell ref="N25:O25"/>
    <mergeCell ref="N21:O2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7:C27"/>
    <mergeCell ref="E27:G27"/>
    <mergeCell ref="K27:M27"/>
    <mergeCell ref="N27:P27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A15:C15"/>
    <mergeCell ref="E15:G15"/>
    <mergeCell ref="K15:M15"/>
    <mergeCell ref="N15:P15"/>
    <mergeCell ref="K16:M16"/>
    <mergeCell ref="N16:O16"/>
    <mergeCell ref="E16:G16"/>
    <mergeCell ref="B16:C16"/>
    <mergeCell ref="K11:M11"/>
    <mergeCell ref="N11:P11"/>
    <mergeCell ref="A12:C12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26:M26"/>
    <mergeCell ref="N26:O26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M11" sqref="M11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8" t="s">
        <v>119</v>
      </c>
      <c r="B1" s="348"/>
      <c r="C1" s="348"/>
      <c r="D1" s="348"/>
      <c r="E1" s="348"/>
      <c r="F1" s="348"/>
    </row>
    <row r="2" spans="1:6">
      <c r="A2" s="348" t="s">
        <v>115</v>
      </c>
      <c r="B2" s="348"/>
      <c r="C2" s="348"/>
      <c r="D2" s="348"/>
      <c r="E2" s="348"/>
      <c r="F2" s="348"/>
    </row>
    <row r="3" spans="1:6">
      <c r="A3" s="349" t="s">
        <v>279</v>
      </c>
      <c r="B3" s="349"/>
      <c r="C3" s="349"/>
      <c r="D3" s="349"/>
      <c r="E3" s="349"/>
      <c r="F3" s="349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350" t="s">
        <v>2</v>
      </c>
      <c r="C5" s="351" t="s">
        <v>3</v>
      </c>
      <c r="D5" s="353" t="s">
        <v>44</v>
      </c>
      <c r="E5" s="18" t="s">
        <v>45</v>
      </c>
      <c r="F5" s="18" t="s">
        <v>1</v>
      </c>
    </row>
    <row r="6" spans="1:6">
      <c r="A6" s="19"/>
      <c r="B6" s="350"/>
      <c r="C6" s="352"/>
      <c r="D6" s="354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48</v>
      </c>
      <c r="C9" s="26">
        <v>41100001</v>
      </c>
      <c r="D9" s="263">
        <v>250000</v>
      </c>
      <c r="E9" s="29">
        <v>0</v>
      </c>
      <c r="F9" s="29">
        <v>0</v>
      </c>
    </row>
    <row r="10" spans="1:6">
      <c r="A10" s="28"/>
      <c r="B10" s="22" t="s">
        <v>49</v>
      </c>
      <c r="C10" s="26">
        <v>41100002</v>
      </c>
      <c r="D10" s="263">
        <v>60000</v>
      </c>
      <c r="E10" s="29">
        <v>121.34</v>
      </c>
      <c r="F10" s="29">
        <v>121.34</v>
      </c>
    </row>
    <row r="11" spans="1:6">
      <c r="A11" s="28"/>
      <c r="B11" s="22" t="s">
        <v>50</v>
      </c>
      <c r="C11" s="26">
        <v>41100003</v>
      </c>
      <c r="D11" s="263">
        <v>7000</v>
      </c>
      <c r="E11" s="29">
        <v>0</v>
      </c>
      <c r="F11" s="29">
        <v>0</v>
      </c>
    </row>
    <row r="12" spans="1:6">
      <c r="A12" s="28"/>
      <c r="B12" s="30" t="s">
        <v>19</v>
      </c>
      <c r="C12" s="26"/>
      <c r="D12" s="264">
        <f>SUM(D9:D11)</f>
        <v>317000</v>
      </c>
      <c r="E12" s="32">
        <f>SUM(E8:E11)</f>
        <v>121.34</v>
      </c>
      <c r="F12" s="32">
        <f>SUM(F8:F11)</f>
        <v>121.34</v>
      </c>
    </row>
    <row r="13" spans="1:6">
      <c r="A13" s="25" t="s">
        <v>51</v>
      </c>
      <c r="B13" s="22"/>
      <c r="C13" s="26"/>
      <c r="D13" s="265"/>
      <c r="E13" s="33"/>
      <c r="F13" s="33"/>
    </row>
    <row r="14" spans="1:6">
      <c r="A14" s="28"/>
      <c r="B14" s="22" t="s">
        <v>52</v>
      </c>
      <c r="C14" s="26">
        <v>41210004</v>
      </c>
      <c r="D14" s="263">
        <v>1500</v>
      </c>
      <c r="E14" s="29">
        <v>87.3</v>
      </c>
      <c r="F14" s="29">
        <v>87.3</v>
      </c>
    </row>
    <row r="15" spans="1:6">
      <c r="A15" s="28"/>
      <c r="B15" s="22" t="s">
        <v>53</v>
      </c>
      <c r="C15" s="26">
        <v>41210005</v>
      </c>
      <c r="D15" s="263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3">
        <v>500</v>
      </c>
      <c r="E16" s="29">
        <v>93</v>
      </c>
      <c r="F16" s="29">
        <v>430</v>
      </c>
    </row>
    <row r="17" spans="1:6">
      <c r="A17" s="28"/>
      <c r="B17" s="22" t="s">
        <v>122</v>
      </c>
      <c r="C17" s="26">
        <v>41210008</v>
      </c>
      <c r="D17" s="263">
        <v>0</v>
      </c>
      <c r="E17" s="29">
        <v>13940</v>
      </c>
      <c r="F17" s="29">
        <v>45060</v>
      </c>
    </row>
    <row r="18" spans="1:6">
      <c r="A18" s="28"/>
      <c r="B18" s="22" t="s">
        <v>55</v>
      </c>
      <c r="C18" s="26">
        <v>41210029</v>
      </c>
      <c r="D18" s="263">
        <v>500</v>
      </c>
      <c r="E18" s="29">
        <v>220</v>
      </c>
      <c r="F18" s="29">
        <v>440</v>
      </c>
    </row>
    <row r="19" spans="1:6">
      <c r="A19" s="28"/>
      <c r="B19" s="22" t="s">
        <v>181</v>
      </c>
      <c r="C19" s="26">
        <v>41210030</v>
      </c>
      <c r="D19" s="263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3">
        <v>29000</v>
      </c>
      <c r="E20" s="29">
        <v>0</v>
      </c>
      <c r="F20" s="29">
        <v>500</v>
      </c>
    </row>
    <row r="21" spans="1:6">
      <c r="A21" s="28"/>
      <c r="B21" s="22" t="s">
        <v>57</v>
      </c>
      <c r="C21" s="26">
        <v>41220010</v>
      </c>
      <c r="D21" s="263">
        <v>20000</v>
      </c>
      <c r="E21" s="29">
        <v>0</v>
      </c>
      <c r="F21" s="29">
        <v>0</v>
      </c>
    </row>
    <row r="22" spans="1:6">
      <c r="A22" s="28"/>
      <c r="B22" s="22" t="s">
        <v>123</v>
      </c>
      <c r="C22" s="26">
        <v>41230007</v>
      </c>
      <c r="D22" s="263">
        <v>2500</v>
      </c>
      <c r="E22" s="29">
        <v>80</v>
      </c>
      <c r="F22" s="29">
        <v>260</v>
      </c>
    </row>
    <row r="23" spans="1:6">
      <c r="A23" s="28"/>
      <c r="B23" s="22" t="s">
        <v>58</v>
      </c>
      <c r="C23" s="26">
        <v>41239999</v>
      </c>
      <c r="D23" s="263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4">
        <f>SUM(D14:D23)</f>
        <v>334000</v>
      </c>
      <c r="E24" s="36">
        <f>SUM(E13:E23)</f>
        <v>14420.3</v>
      </c>
      <c r="F24" s="36">
        <f>SUM(F13:F23)</f>
        <v>46777.3</v>
      </c>
    </row>
    <row r="25" spans="1:6">
      <c r="A25" s="25" t="s">
        <v>59</v>
      </c>
      <c r="B25" s="22"/>
      <c r="C25" s="26"/>
      <c r="D25" s="263"/>
      <c r="E25" s="27"/>
      <c r="F25" s="27"/>
    </row>
    <row r="26" spans="1:6">
      <c r="A26" s="28"/>
      <c r="B26" s="22" t="s">
        <v>60</v>
      </c>
      <c r="C26" s="26">
        <v>413003</v>
      </c>
      <c r="D26" s="263">
        <v>180000</v>
      </c>
      <c r="E26" s="29">
        <v>0</v>
      </c>
      <c r="F26" s="29">
        <v>0</v>
      </c>
    </row>
    <row r="27" spans="1:6">
      <c r="A27" s="28"/>
      <c r="B27" s="30" t="s">
        <v>19</v>
      </c>
      <c r="C27" s="26"/>
      <c r="D27" s="264">
        <f>SUM(D26:D26)</f>
        <v>180000</v>
      </c>
      <c r="E27" s="36">
        <f>SUM(E26:E26)</f>
        <v>0</v>
      </c>
      <c r="F27" s="36">
        <f>SUM(F26:F26)</f>
        <v>0</v>
      </c>
    </row>
    <row r="28" spans="1:6">
      <c r="A28" s="25" t="s">
        <v>61</v>
      </c>
      <c r="B28" s="22"/>
      <c r="C28" s="26"/>
      <c r="D28" s="263"/>
      <c r="E28" s="33"/>
      <c r="F28" s="33"/>
    </row>
    <row r="29" spans="1:6">
      <c r="A29" s="25"/>
      <c r="B29" s="22"/>
      <c r="C29" s="26"/>
      <c r="D29" s="263">
        <v>0</v>
      </c>
      <c r="E29" s="27"/>
      <c r="F29" s="27"/>
    </row>
    <row r="30" spans="1:6">
      <c r="A30" s="25"/>
      <c r="B30" s="30" t="s">
        <v>19</v>
      </c>
      <c r="C30" s="26"/>
      <c r="D30" s="266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3"/>
      <c r="E31" s="33"/>
      <c r="F31" s="33"/>
    </row>
    <row r="32" spans="1:6">
      <c r="A32" s="28"/>
      <c r="B32" s="22" t="s">
        <v>63</v>
      </c>
      <c r="C32" s="26">
        <v>41500004</v>
      </c>
      <c r="D32" s="263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3">
        <v>150000</v>
      </c>
      <c r="E33" s="29">
        <v>0</v>
      </c>
      <c r="F33" s="29">
        <v>0</v>
      </c>
    </row>
    <row r="34" spans="1:6">
      <c r="A34" s="28"/>
      <c r="B34" s="30" t="s">
        <v>19</v>
      </c>
      <c r="C34" s="26"/>
      <c r="D34" s="267">
        <f>SUM(D32:D33)</f>
        <v>220000</v>
      </c>
      <c r="E34" s="39">
        <f>SUM(E32:E33)</f>
        <v>0</v>
      </c>
      <c r="F34" s="39">
        <f>SUM(F32:F33)</f>
        <v>0</v>
      </c>
    </row>
    <row r="35" spans="1:6">
      <c r="A35" s="63"/>
      <c r="B35" s="64"/>
      <c r="C35" s="65"/>
      <c r="D35" s="268"/>
      <c r="E35" s="66"/>
      <c r="F35" s="66"/>
    </row>
    <row r="36" spans="1:6">
      <c r="A36" s="38" t="s">
        <v>65</v>
      </c>
      <c r="B36" s="67"/>
      <c r="C36" s="20"/>
      <c r="D36" s="267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7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65"/>
      <c r="E38" s="27"/>
      <c r="F38" s="27"/>
    </row>
    <row r="39" spans="1:6">
      <c r="A39" s="25" t="s">
        <v>67</v>
      </c>
      <c r="B39" s="22"/>
      <c r="C39" s="26"/>
      <c r="D39" s="265"/>
      <c r="E39" s="27"/>
      <c r="F39" s="27"/>
    </row>
    <row r="40" spans="1:6">
      <c r="A40" s="28"/>
      <c r="B40" s="22" t="s">
        <v>68</v>
      </c>
      <c r="C40" s="26">
        <v>42100001</v>
      </c>
      <c r="D40" s="263">
        <v>220000</v>
      </c>
      <c r="E40" s="29">
        <v>96441.600000000006</v>
      </c>
      <c r="F40" s="29">
        <v>96441.600000000006</v>
      </c>
    </row>
    <row r="41" spans="1:6">
      <c r="A41" s="28"/>
      <c r="B41" s="22" t="s">
        <v>69</v>
      </c>
      <c r="C41" s="26">
        <v>42100002</v>
      </c>
      <c r="D41" s="263">
        <v>8200000</v>
      </c>
      <c r="E41" s="29">
        <v>917068.41</v>
      </c>
      <c r="F41" s="29">
        <v>1809718.51</v>
      </c>
    </row>
    <row r="42" spans="1:6">
      <c r="A42" s="28"/>
      <c r="B42" s="22" t="s">
        <v>70</v>
      </c>
      <c r="C42" s="26">
        <v>42100004</v>
      </c>
      <c r="D42" s="263">
        <v>3200000</v>
      </c>
      <c r="E42" s="29">
        <v>277721.53999999998</v>
      </c>
      <c r="F42" s="29">
        <v>467316.72</v>
      </c>
    </row>
    <row r="43" spans="1:6">
      <c r="A43" s="28"/>
      <c r="B43" s="22" t="s">
        <v>71</v>
      </c>
      <c r="C43" s="26">
        <v>42100005</v>
      </c>
      <c r="D43" s="263">
        <v>130000</v>
      </c>
      <c r="E43" s="29">
        <v>0</v>
      </c>
      <c r="F43" s="29">
        <v>0</v>
      </c>
    </row>
    <row r="44" spans="1:6">
      <c r="A44" s="28"/>
      <c r="B44" s="22" t="s">
        <v>72</v>
      </c>
      <c r="C44" s="26">
        <v>42100006</v>
      </c>
      <c r="D44" s="263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3">
        <v>5300000</v>
      </c>
      <c r="E45" s="29">
        <v>567590.13</v>
      </c>
      <c r="F45" s="29">
        <v>1146676.72</v>
      </c>
    </row>
    <row r="46" spans="1:6">
      <c r="A46" s="28"/>
      <c r="B46" s="22" t="s">
        <v>190</v>
      </c>
      <c r="C46" s="26">
        <v>42100010</v>
      </c>
      <c r="D46" s="263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3">
        <v>0</v>
      </c>
      <c r="E47" s="29">
        <v>6</v>
      </c>
      <c r="F47" s="29">
        <f t="shared" ref="F47:F53" si="1">E47</f>
        <v>6</v>
      </c>
    </row>
    <row r="48" spans="1:6">
      <c r="A48" s="28"/>
      <c r="B48" s="22" t="s">
        <v>75</v>
      </c>
      <c r="C48" s="26">
        <v>42100012</v>
      </c>
      <c r="D48" s="263">
        <v>120000</v>
      </c>
      <c r="E48" s="29">
        <v>0</v>
      </c>
      <c r="F48" s="29">
        <v>0</v>
      </c>
    </row>
    <row r="49" spans="1:8">
      <c r="A49" s="28"/>
      <c r="B49" s="22" t="s">
        <v>120</v>
      </c>
      <c r="C49" s="26">
        <v>42100013</v>
      </c>
      <c r="D49" s="263">
        <v>620000</v>
      </c>
      <c r="E49" s="29">
        <v>192808.82</v>
      </c>
      <c r="F49" s="29">
        <v>192808.82</v>
      </c>
    </row>
    <row r="50" spans="1:8">
      <c r="A50" s="28"/>
      <c r="B50" s="22" t="s">
        <v>76</v>
      </c>
      <c r="C50" s="26">
        <v>42100014</v>
      </c>
      <c r="D50" s="263">
        <v>2000</v>
      </c>
      <c r="E50" s="29">
        <v>0</v>
      </c>
      <c r="F50" s="29">
        <v>0</v>
      </c>
    </row>
    <row r="51" spans="1:8">
      <c r="A51" s="28"/>
      <c r="B51" s="22" t="s">
        <v>77</v>
      </c>
      <c r="C51" s="26">
        <v>42100015</v>
      </c>
      <c r="D51" s="263">
        <v>520000</v>
      </c>
      <c r="E51" s="40">
        <v>114143</v>
      </c>
      <c r="F51" s="29">
        <v>114143</v>
      </c>
    </row>
    <row r="52" spans="1:8">
      <c r="A52" s="28"/>
      <c r="B52" s="22" t="s">
        <v>78</v>
      </c>
      <c r="C52" s="26">
        <v>42100017</v>
      </c>
      <c r="D52" s="263">
        <v>0</v>
      </c>
      <c r="E52" s="40">
        <v>510</v>
      </c>
      <c r="F52" s="29">
        <v>4600</v>
      </c>
    </row>
    <row r="53" spans="1:8">
      <c r="A53" s="28"/>
      <c r="B53" s="22" t="s">
        <v>79</v>
      </c>
      <c r="C53" s="26">
        <v>42199999</v>
      </c>
      <c r="D53" s="269">
        <v>0</v>
      </c>
      <c r="E53" s="41">
        <v>0</v>
      </c>
      <c r="F53" s="29">
        <f t="shared" si="1"/>
        <v>0</v>
      </c>
    </row>
    <row r="54" spans="1:8">
      <c r="A54" s="28"/>
      <c r="B54" s="30" t="s">
        <v>19</v>
      </c>
      <c r="C54" s="26"/>
      <c r="D54" s="264">
        <f>SUM(D40:D53)</f>
        <v>18312000</v>
      </c>
      <c r="E54" s="35">
        <f>SUM(E40:E53)</f>
        <v>2166289.5</v>
      </c>
      <c r="F54" s="35">
        <f>SUM(F40:F53)</f>
        <v>3831711.3699999996</v>
      </c>
    </row>
    <row r="55" spans="1:8">
      <c r="A55" s="25" t="s">
        <v>80</v>
      </c>
      <c r="B55" s="22"/>
      <c r="C55" s="26"/>
      <c r="D55" s="263"/>
      <c r="E55" s="29"/>
      <c r="F55" s="29"/>
    </row>
    <row r="56" spans="1:8">
      <c r="A56" s="25" t="s">
        <v>81</v>
      </c>
      <c r="B56" s="22"/>
      <c r="C56" s="26">
        <v>431002</v>
      </c>
      <c r="D56" s="265"/>
      <c r="E56" s="27"/>
      <c r="F56" s="27"/>
    </row>
    <row r="57" spans="1:8">
      <c r="A57" s="28"/>
      <c r="B57" s="22" t="s">
        <v>82</v>
      </c>
      <c r="C57" s="26"/>
      <c r="D57" s="263"/>
      <c r="E57" s="29"/>
      <c r="F57" s="29"/>
    </row>
    <row r="58" spans="1:8">
      <c r="A58" s="28"/>
      <c r="B58" s="22" t="s">
        <v>83</v>
      </c>
      <c r="C58" s="26">
        <v>43100002</v>
      </c>
      <c r="D58" s="263">
        <v>30000000</v>
      </c>
      <c r="E58" s="29">
        <v>0</v>
      </c>
      <c r="F58" s="29">
        <v>3124398</v>
      </c>
    </row>
    <row r="59" spans="1:8">
      <c r="A59" s="28"/>
      <c r="B59" s="22" t="s">
        <v>86</v>
      </c>
      <c r="C59" s="26"/>
      <c r="D59" s="263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3"/>
      <c r="E60" s="29">
        <v>0</v>
      </c>
      <c r="F60" s="29">
        <v>2440200</v>
      </c>
      <c r="H60" s="16" t="s">
        <v>170</v>
      </c>
    </row>
    <row r="61" spans="1:8">
      <c r="A61" s="28"/>
      <c r="B61" s="22" t="s">
        <v>88</v>
      </c>
      <c r="C61" s="26"/>
      <c r="D61" s="263"/>
      <c r="E61" s="29">
        <v>0</v>
      </c>
      <c r="F61" s="29">
        <v>640800</v>
      </c>
    </row>
    <row r="62" spans="1:8">
      <c r="A62" s="28"/>
      <c r="B62" s="22" t="s">
        <v>89</v>
      </c>
      <c r="C62" s="26"/>
      <c r="D62" s="263"/>
      <c r="E62" s="29">
        <v>0</v>
      </c>
      <c r="F62" s="29">
        <f t="shared" si="2"/>
        <v>0</v>
      </c>
    </row>
    <row r="63" spans="1:8">
      <c r="A63" s="28"/>
      <c r="B63" s="22" t="s">
        <v>90</v>
      </c>
      <c r="C63" s="26"/>
      <c r="D63" s="263"/>
      <c r="E63" s="29">
        <v>0</v>
      </c>
      <c r="F63" s="29">
        <v>13500</v>
      </c>
    </row>
    <row r="64" spans="1:8">
      <c r="A64" s="28"/>
      <c r="B64" s="22" t="s">
        <v>84</v>
      </c>
      <c r="C64" s="26"/>
      <c r="D64" s="263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3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3"/>
      <c r="E66" s="29">
        <v>0</v>
      </c>
      <c r="F66" s="29">
        <v>84311</v>
      </c>
    </row>
    <row r="67" spans="1:7">
      <c r="A67" s="28"/>
      <c r="B67" s="22" t="s">
        <v>93</v>
      </c>
      <c r="C67" s="26"/>
      <c r="D67" s="263"/>
      <c r="E67" s="29"/>
      <c r="F67" s="29">
        <f t="shared" si="2"/>
        <v>0</v>
      </c>
    </row>
    <row r="68" spans="1:7">
      <c r="A68" s="28"/>
      <c r="B68" s="22" t="s">
        <v>121</v>
      </c>
      <c r="C68" s="26"/>
      <c r="D68" s="263"/>
      <c r="E68" s="29">
        <v>0</v>
      </c>
      <c r="F68" s="29">
        <v>228800</v>
      </c>
    </row>
    <row r="69" spans="1:7">
      <c r="A69" s="28"/>
      <c r="B69" s="22"/>
      <c r="C69" s="26"/>
      <c r="D69" s="263"/>
      <c r="E69" s="29"/>
      <c r="F69" s="29"/>
    </row>
    <row r="70" spans="1:7">
      <c r="A70" s="19"/>
      <c r="B70" s="139"/>
      <c r="C70" s="140"/>
      <c r="D70" s="269"/>
      <c r="E70" s="41"/>
      <c r="F70" s="41"/>
    </row>
    <row r="71" spans="1:7">
      <c r="A71" s="17"/>
      <c r="B71" s="67"/>
      <c r="C71" s="20"/>
      <c r="D71" s="270"/>
      <c r="E71" s="192"/>
      <c r="F71" s="192"/>
    </row>
    <row r="72" spans="1:7">
      <c r="A72" s="28"/>
      <c r="B72" s="22" t="s">
        <v>191</v>
      </c>
      <c r="C72" s="26"/>
      <c r="D72" s="263"/>
      <c r="E72" s="29"/>
      <c r="F72" s="29"/>
      <c r="G72" s="16" t="s">
        <v>125</v>
      </c>
    </row>
    <row r="73" spans="1:7">
      <c r="A73" s="28"/>
      <c r="B73" s="22" t="s">
        <v>209</v>
      </c>
      <c r="C73" s="26"/>
      <c r="D73" s="263"/>
      <c r="E73" s="29">
        <v>0</v>
      </c>
      <c r="F73" s="29">
        <v>684780</v>
      </c>
      <c r="G73" s="16" t="s">
        <v>125</v>
      </c>
    </row>
    <row r="74" spans="1:7">
      <c r="A74" s="28"/>
      <c r="B74" s="22" t="s">
        <v>94</v>
      </c>
      <c r="C74" s="26"/>
      <c r="D74" s="263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3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3"/>
      <c r="E76" s="29"/>
      <c r="F76" s="29"/>
    </row>
    <row r="77" spans="1:7">
      <c r="A77" s="28"/>
      <c r="B77" s="22" t="s">
        <v>97</v>
      </c>
      <c r="C77" s="26"/>
      <c r="D77" s="263"/>
      <c r="E77" s="29">
        <v>0</v>
      </c>
      <c r="F77" s="29">
        <v>332937</v>
      </c>
    </row>
    <row r="78" spans="1:7">
      <c r="A78" s="28"/>
      <c r="B78" s="22" t="s">
        <v>98</v>
      </c>
      <c r="C78" s="26"/>
      <c r="D78" s="263"/>
      <c r="E78" s="29"/>
      <c r="F78" s="29">
        <v>0</v>
      </c>
    </row>
    <row r="79" spans="1:7">
      <c r="A79" s="28"/>
      <c r="B79" s="22" t="s">
        <v>97</v>
      </c>
      <c r="C79" s="26"/>
      <c r="D79" s="263"/>
      <c r="E79" s="29">
        <v>0</v>
      </c>
      <c r="F79" s="29">
        <v>695000</v>
      </c>
    </row>
    <row r="80" spans="1:7">
      <c r="A80" s="28"/>
      <c r="B80" s="22" t="s">
        <v>124</v>
      </c>
      <c r="C80" s="26"/>
      <c r="D80" s="263"/>
      <c r="E80" s="29">
        <v>0</v>
      </c>
      <c r="F80" s="29">
        <v>0</v>
      </c>
    </row>
    <row r="81" spans="1:6">
      <c r="A81" s="28"/>
      <c r="B81" s="22" t="s">
        <v>244</v>
      </c>
      <c r="C81" s="26"/>
      <c r="D81" s="263"/>
      <c r="E81" s="29">
        <v>0</v>
      </c>
      <c r="F81" s="29">
        <v>180000</v>
      </c>
    </row>
    <row r="82" spans="1:6">
      <c r="A82" s="28"/>
      <c r="B82" s="22"/>
      <c r="C82" s="26"/>
      <c r="D82" s="263"/>
      <c r="E82" s="29"/>
      <c r="F82" s="29"/>
    </row>
    <row r="83" spans="1:6">
      <c r="A83" s="28"/>
      <c r="B83" s="22"/>
      <c r="C83" s="26"/>
      <c r="D83" s="263"/>
      <c r="E83" s="29"/>
      <c r="F83" s="29"/>
    </row>
    <row r="84" spans="1:6">
      <c r="A84" s="28"/>
      <c r="B84" s="30" t="s">
        <v>19</v>
      </c>
      <c r="C84" s="26"/>
      <c r="D84" s="264">
        <f>SUM(D57:D58)</f>
        <v>30000000</v>
      </c>
      <c r="E84" s="35">
        <f>SUM(E57:E81)</f>
        <v>0</v>
      </c>
      <c r="F84" s="35">
        <f>SUM(F57:F81)</f>
        <v>8723926</v>
      </c>
    </row>
    <row r="85" spans="1:6" ht="27" customHeight="1">
      <c r="A85" s="43"/>
      <c r="B85" s="44" t="s">
        <v>85</v>
      </c>
      <c r="C85" s="45"/>
      <c r="D85" s="271">
        <f>SUM(D12,D24:D25,D27,D34,D54,D84)</f>
        <v>49363000</v>
      </c>
      <c r="E85" s="42">
        <f>SUM(E12,E24,E27,E30,E34,E37,E54,E84)</f>
        <v>2180831.14</v>
      </c>
      <c r="F85" s="42">
        <f>SUM(F12,F24,F27,F30,F34,F37,F54,F84)</f>
        <v>12602536.01</v>
      </c>
    </row>
    <row r="90" spans="1:6">
      <c r="B90" s="136"/>
      <c r="C90" s="355"/>
      <c r="D90" s="355"/>
      <c r="E90" s="355"/>
    </row>
    <row r="91" spans="1:6">
      <c r="B91" s="137"/>
      <c r="C91" s="355"/>
      <c r="D91" s="355"/>
      <c r="E91" s="355"/>
    </row>
    <row r="92" spans="1:6">
      <c r="B92" s="138"/>
      <c r="C92" s="347"/>
      <c r="D92" s="347"/>
      <c r="E92" s="347"/>
    </row>
    <row r="93" spans="1:6">
      <c r="B93" s="138"/>
      <c r="C93" s="138"/>
      <c r="D93" s="138"/>
      <c r="E93" s="138"/>
    </row>
    <row r="94" spans="1:6">
      <c r="B94" s="138"/>
      <c r="C94" s="138"/>
      <c r="D94" s="138"/>
      <c r="E94" s="138"/>
    </row>
    <row r="96" spans="1:6">
      <c r="B96" s="355"/>
      <c r="C96" s="355"/>
      <c r="D96" s="355"/>
    </row>
    <row r="97" spans="2:4">
      <c r="B97" s="355"/>
      <c r="C97" s="355"/>
      <c r="D97" s="355"/>
    </row>
    <row r="98" spans="2:4">
      <c r="B98" s="347"/>
      <c r="C98" s="347"/>
      <c r="D98" s="347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H25" sqref="H25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56" t="s">
        <v>119</v>
      </c>
      <c r="B1" s="356"/>
      <c r="C1" s="356"/>
      <c r="D1" s="356"/>
      <c r="E1" s="356"/>
      <c r="F1" s="356"/>
      <c r="G1" s="356"/>
    </row>
    <row r="2" spans="1:7">
      <c r="A2" s="356" t="s">
        <v>115</v>
      </c>
      <c r="B2" s="356"/>
      <c r="C2" s="356"/>
      <c r="D2" s="356"/>
      <c r="E2" s="356"/>
      <c r="F2" s="356"/>
      <c r="G2" s="356"/>
    </row>
    <row r="3" spans="1:7">
      <c r="A3" s="356" t="s">
        <v>281</v>
      </c>
      <c r="B3" s="356"/>
      <c r="C3" s="356"/>
      <c r="D3" s="356"/>
      <c r="E3" s="356"/>
      <c r="F3" s="356"/>
      <c r="G3" s="356"/>
    </row>
    <row r="4" spans="1:7">
      <c r="A4" s="357" t="s">
        <v>117</v>
      </c>
      <c r="B4" s="357"/>
      <c r="C4" s="357"/>
      <c r="D4" s="357"/>
      <c r="E4" s="357"/>
      <c r="F4" s="357"/>
      <c r="G4" s="357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245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246</v>
      </c>
      <c r="D9" s="50"/>
      <c r="E9" s="50" t="s">
        <v>110</v>
      </c>
      <c r="F9" s="50" t="s">
        <v>258</v>
      </c>
      <c r="G9" s="51"/>
    </row>
    <row r="10" spans="1:7">
      <c r="A10" s="50" t="s">
        <v>105</v>
      </c>
      <c r="B10" s="50" t="s">
        <v>247</v>
      </c>
      <c r="C10" s="50" t="s">
        <v>248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258</v>
      </c>
      <c r="G11" s="51"/>
    </row>
    <row r="12" spans="1:7">
      <c r="A12" s="50" t="s">
        <v>105</v>
      </c>
      <c r="B12" s="50" t="s">
        <v>247</v>
      </c>
      <c r="C12" s="50" t="s">
        <v>249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250</v>
      </c>
      <c r="C14" s="50" t="s">
        <v>251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258</v>
      </c>
      <c r="G15" s="51"/>
    </row>
    <row r="16" spans="1:7">
      <c r="A16" s="50" t="s">
        <v>105</v>
      </c>
      <c r="B16" s="50" t="s">
        <v>252</v>
      </c>
      <c r="C16" s="50" t="s">
        <v>253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258</v>
      </c>
      <c r="G17" s="51"/>
    </row>
    <row r="18" spans="1:8">
      <c r="A18" s="50" t="s">
        <v>105</v>
      </c>
      <c r="B18" s="50" t="s">
        <v>106</v>
      </c>
      <c r="C18" s="50" t="s">
        <v>254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259</v>
      </c>
      <c r="G19" s="51"/>
    </row>
    <row r="20" spans="1:8">
      <c r="A20" s="50" t="s">
        <v>105</v>
      </c>
      <c r="B20" s="50" t="s">
        <v>255</v>
      </c>
      <c r="C20" s="50" t="s">
        <v>256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258</v>
      </c>
      <c r="G21" s="51"/>
    </row>
    <row r="22" spans="1:8">
      <c r="A22" s="50" t="s">
        <v>105</v>
      </c>
      <c r="B22" s="50" t="s">
        <v>255</v>
      </c>
      <c r="C22" s="50" t="s">
        <v>257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260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58" t="s">
        <v>19</v>
      </c>
      <c r="B26" s="359"/>
      <c r="C26" s="359"/>
      <c r="D26" s="359"/>
      <c r="E26" s="359"/>
      <c r="F26" s="360"/>
      <c r="G26" s="52">
        <f>SUM(G5:G25)</f>
        <v>38109.79</v>
      </c>
    </row>
    <row r="31" spans="1:8">
      <c r="B31" s="136"/>
      <c r="E31" s="136"/>
      <c r="F31" s="355"/>
      <c r="G31" s="355"/>
      <c r="H31" s="355"/>
    </row>
    <row r="32" spans="1:8">
      <c r="B32" s="262"/>
      <c r="E32" s="262"/>
      <c r="F32" s="355"/>
      <c r="G32" s="355"/>
      <c r="H32" s="355"/>
    </row>
    <row r="33" spans="2:8">
      <c r="B33" s="261"/>
      <c r="E33" s="261"/>
      <c r="F33" s="347"/>
      <c r="G33" s="347"/>
      <c r="H33" s="347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55"/>
      <c r="F37" s="355"/>
      <c r="G37" s="14"/>
      <c r="H37" s="14"/>
    </row>
    <row r="38" spans="2:8" ht="23.25">
      <c r="E38" s="347"/>
      <c r="F38" s="347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E12" sqref="E12"/>
    </sheetView>
  </sheetViews>
  <sheetFormatPr defaultRowHeight="21"/>
  <cols>
    <col min="1" max="1" width="8.375" style="46" customWidth="1"/>
    <col min="2" max="2" width="14.5" style="46" customWidth="1"/>
    <col min="3" max="3" width="14.375" style="46" customWidth="1"/>
    <col min="4" max="4" width="12.375" style="46" customWidth="1"/>
    <col min="5" max="5" width="22.5" style="46" customWidth="1"/>
    <col min="6" max="6" width="39.125" style="46" customWidth="1"/>
    <col min="7" max="7" width="9.5" style="46" customWidth="1"/>
    <col min="8" max="16384" width="9" style="46"/>
  </cols>
  <sheetData>
    <row r="1" spans="1:7">
      <c r="A1" s="356" t="s">
        <v>119</v>
      </c>
      <c r="B1" s="356"/>
      <c r="C1" s="356"/>
      <c r="D1" s="356"/>
      <c r="E1" s="356"/>
      <c r="F1" s="356"/>
      <c r="G1" s="356"/>
    </row>
    <row r="2" spans="1:7">
      <c r="A2" s="356" t="s">
        <v>115</v>
      </c>
      <c r="B2" s="356"/>
      <c r="C2" s="356"/>
      <c r="D2" s="356"/>
      <c r="E2" s="356"/>
      <c r="F2" s="356"/>
      <c r="G2" s="356"/>
    </row>
    <row r="3" spans="1:7">
      <c r="A3" s="356" t="s">
        <v>289</v>
      </c>
      <c r="B3" s="356"/>
      <c r="C3" s="356"/>
      <c r="D3" s="356"/>
      <c r="E3" s="356"/>
      <c r="F3" s="356"/>
      <c r="G3" s="356"/>
    </row>
    <row r="4" spans="1:7">
      <c r="A4" s="357" t="s">
        <v>117</v>
      </c>
      <c r="B4" s="357"/>
      <c r="C4" s="357"/>
      <c r="D4" s="357"/>
      <c r="E4" s="357"/>
      <c r="F4" s="357"/>
      <c r="G4" s="357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/>
      <c r="B6" s="48"/>
      <c r="C6" s="48"/>
      <c r="D6" s="48"/>
      <c r="E6" s="48"/>
      <c r="F6" s="48"/>
      <c r="G6" s="49"/>
    </row>
    <row r="7" spans="1:7">
      <c r="A7" s="50" t="s">
        <v>105</v>
      </c>
      <c r="B7" s="50" t="s">
        <v>261</v>
      </c>
      <c r="C7" s="50" t="s">
        <v>262</v>
      </c>
      <c r="D7" s="50" t="s">
        <v>263</v>
      </c>
      <c r="E7" s="50" t="s">
        <v>264</v>
      </c>
      <c r="F7" s="50" t="s">
        <v>268</v>
      </c>
      <c r="G7" s="51">
        <v>420000</v>
      </c>
    </row>
    <row r="8" spans="1:7">
      <c r="A8" s="50"/>
      <c r="B8" s="50" t="s">
        <v>265</v>
      </c>
      <c r="C8" s="50" t="s">
        <v>266</v>
      </c>
      <c r="D8" s="50" t="s">
        <v>267</v>
      </c>
      <c r="E8" s="50"/>
      <c r="F8" s="50" t="s">
        <v>269</v>
      </c>
      <c r="G8" s="51"/>
    </row>
    <row r="9" spans="1:7">
      <c r="A9" s="50"/>
      <c r="B9" s="50"/>
      <c r="C9" s="50"/>
      <c r="D9" s="50"/>
      <c r="E9" s="50"/>
      <c r="F9" s="50"/>
      <c r="G9" s="51"/>
    </row>
    <row r="10" spans="1:7">
      <c r="A10" s="50"/>
      <c r="B10" s="50"/>
      <c r="C10" s="50"/>
      <c r="D10" s="50"/>
      <c r="E10" s="50"/>
      <c r="F10" s="50"/>
      <c r="G10" s="51"/>
    </row>
    <row r="11" spans="1:7">
      <c r="A11" s="50"/>
      <c r="B11" s="50"/>
      <c r="C11" s="50"/>
      <c r="D11" s="50"/>
      <c r="E11" s="50"/>
      <c r="F11" s="50"/>
      <c r="G11" s="51"/>
    </row>
    <row r="12" spans="1:7">
      <c r="A12" s="50"/>
      <c r="B12" s="50"/>
      <c r="C12" s="50"/>
      <c r="D12" s="50"/>
      <c r="E12" s="50"/>
      <c r="F12" s="50"/>
      <c r="G12" s="51"/>
    </row>
    <row r="13" spans="1:7">
      <c r="A13" s="50"/>
      <c r="B13" s="50"/>
      <c r="C13" s="50"/>
      <c r="D13" s="50"/>
      <c r="E13" s="50"/>
      <c r="F13" s="50"/>
      <c r="G13" s="51"/>
    </row>
    <row r="14" spans="1:7">
      <c r="A14" s="50"/>
      <c r="B14" s="50"/>
      <c r="C14" s="50"/>
      <c r="D14" s="50"/>
      <c r="E14" s="50"/>
      <c r="F14" s="50"/>
      <c r="G14" s="51"/>
    </row>
    <row r="15" spans="1:7">
      <c r="A15" s="50"/>
      <c r="B15" s="50"/>
      <c r="C15" s="50"/>
      <c r="D15" s="50"/>
      <c r="E15" s="50"/>
      <c r="F15" s="50"/>
      <c r="G15" s="51"/>
    </row>
    <row r="16" spans="1:7">
      <c r="A16" s="50"/>
      <c r="B16" s="50"/>
      <c r="C16" s="50"/>
      <c r="D16" s="50"/>
      <c r="E16" s="50"/>
      <c r="F16" s="50"/>
      <c r="G16" s="51"/>
    </row>
    <row r="17" spans="1:8">
      <c r="A17" s="50"/>
      <c r="B17" s="50"/>
      <c r="C17" s="50"/>
      <c r="D17" s="50"/>
      <c r="E17" s="50"/>
      <c r="F17" s="50"/>
      <c r="G17" s="272">
        <f>SUM(G6:G16)</f>
        <v>420000</v>
      </c>
    </row>
    <row r="18" spans="1:8">
      <c r="A18" s="50"/>
      <c r="B18" s="50"/>
      <c r="C18" s="50"/>
      <c r="D18" s="50"/>
      <c r="E18" s="50"/>
      <c r="F18" s="50"/>
      <c r="G18" s="51"/>
    </row>
    <row r="19" spans="1:8">
      <c r="A19" s="50"/>
      <c r="B19" s="50"/>
      <c r="C19" s="50"/>
      <c r="D19" s="50"/>
      <c r="E19" s="50"/>
      <c r="F19" s="50"/>
      <c r="G19" s="51"/>
    </row>
    <row r="20" spans="1:8">
      <c r="A20" s="50"/>
      <c r="B20" s="50"/>
      <c r="C20" s="50"/>
      <c r="D20" s="50"/>
      <c r="E20" s="50"/>
      <c r="F20" s="50"/>
      <c r="G20" s="51"/>
    </row>
    <row r="21" spans="1:8">
      <c r="A21" s="50"/>
      <c r="B21" s="50"/>
      <c r="C21" s="50"/>
      <c r="D21" s="50"/>
      <c r="E21" s="50"/>
      <c r="F21" s="50"/>
      <c r="G21" s="51"/>
    </row>
    <row r="22" spans="1:8">
      <c r="A22" s="50"/>
      <c r="B22" s="50"/>
      <c r="C22" s="50"/>
      <c r="D22" s="50"/>
      <c r="E22" s="50"/>
      <c r="F22" s="50"/>
      <c r="G22" s="51"/>
    </row>
    <row r="23" spans="1:8">
      <c r="A23" s="50"/>
      <c r="B23" s="50"/>
      <c r="C23" s="50"/>
      <c r="D23" s="50"/>
      <c r="E23" s="50"/>
      <c r="F23" s="50"/>
      <c r="G23" s="51"/>
    </row>
    <row r="24" spans="1:8">
      <c r="A24" s="358" t="s">
        <v>19</v>
      </c>
      <c r="B24" s="359"/>
      <c r="C24" s="359"/>
      <c r="D24" s="359"/>
      <c r="E24" s="359"/>
      <c r="F24" s="360"/>
      <c r="G24" s="52">
        <v>420000</v>
      </c>
    </row>
    <row r="29" spans="1:8">
      <c r="B29" s="136"/>
      <c r="E29" s="136"/>
      <c r="F29" s="355"/>
      <c r="G29" s="355"/>
      <c r="H29" s="355"/>
    </row>
    <row r="30" spans="1:8">
      <c r="B30" s="262"/>
      <c r="E30" s="262"/>
      <c r="F30" s="355"/>
      <c r="G30" s="355"/>
      <c r="H30" s="355"/>
    </row>
    <row r="31" spans="1:8">
      <c r="B31" s="261"/>
      <c r="E31" s="261"/>
      <c r="F31" s="347"/>
      <c r="G31" s="347"/>
      <c r="H31" s="347"/>
    </row>
    <row r="32" spans="1:8" ht="23.25">
      <c r="B32" s="14"/>
      <c r="E32" s="14"/>
      <c r="F32" s="15"/>
      <c r="G32" s="14"/>
      <c r="H32" s="14"/>
    </row>
    <row r="33" spans="5:8" ht="23.25">
      <c r="E33" s="14"/>
      <c r="F33" s="15"/>
      <c r="G33" s="14"/>
      <c r="H33" s="14"/>
    </row>
    <row r="34" spans="5:8" ht="23.25">
      <c r="E34" s="136"/>
      <c r="F34" s="15"/>
      <c r="G34" s="14"/>
      <c r="H34" s="14"/>
    </row>
    <row r="35" spans="5:8" ht="23.25">
      <c r="E35" s="355"/>
      <c r="F35" s="355"/>
      <c r="G35" s="14"/>
      <c r="H35" s="14"/>
    </row>
    <row r="36" spans="5:8" ht="23.25">
      <c r="E36" s="347"/>
      <c r="F36" s="347"/>
      <c r="G36" s="14"/>
      <c r="H36" s="14"/>
    </row>
    <row r="37" spans="5:8" ht="23.25">
      <c r="E37" s="14"/>
      <c r="F37" s="15"/>
      <c r="G37" s="14"/>
      <c r="H37" s="14"/>
    </row>
  </sheetData>
  <mergeCells count="10">
    <mergeCell ref="F30:H30"/>
    <mergeCell ref="F31:H31"/>
    <mergeCell ref="E35:F35"/>
    <mergeCell ref="E36:F36"/>
    <mergeCell ref="A1:G1"/>
    <mergeCell ref="A2:G2"/>
    <mergeCell ref="A3:G3"/>
    <mergeCell ref="A4:G4"/>
    <mergeCell ref="A24:F24"/>
    <mergeCell ref="F29:H29"/>
  </mergeCells>
  <pageMargins left="0.70866141732283472" right="0.70866141732283472" top="0.55118110236220474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30" workbookViewId="0">
      <pane xSplit="2" topLeftCell="C1" activePane="topRight" state="frozen"/>
      <selection activeCell="A10" sqref="A10"/>
      <selection pane="topRight" activeCell="G34" sqref="G34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48" t="s">
        <v>119</v>
      </c>
      <c r="B1" s="348"/>
      <c r="C1" s="348"/>
      <c r="D1" s="348"/>
    </row>
    <row r="2" spans="1:4">
      <c r="A2" s="348" t="s">
        <v>115</v>
      </c>
      <c r="B2" s="348"/>
      <c r="C2" s="348"/>
      <c r="D2" s="348"/>
    </row>
    <row r="3" spans="1:4">
      <c r="A3" s="348" t="s">
        <v>282</v>
      </c>
      <c r="B3" s="348"/>
      <c r="C3" s="348"/>
      <c r="D3" s="348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2189.1799999999998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247891.73</v>
      </c>
    </row>
    <row r="10" spans="1:4">
      <c r="B10" s="53" t="s">
        <v>37</v>
      </c>
      <c r="C10" s="56" t="s">
        <v>194</v>
      </c>
    </row>
    <row r="11" spans="1:4">
      <c r="B11" s="53" t="s">
        <v>183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213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184</v>
      </c>
      <c r="C15" s="56">
        <v>0</v>
      </c>
    </row>
    <row r="16" spans="1:4">
      <c r="B16" s="53" t="s">
        <v>114</v>
      </c>
      <c r="C16" s="56">
        <v>822017.31</v>
      </c>
    </row>
    <row r="17" spans="2:4" ht="24.75" thickBot="1">
      <c r="B17" s="57" t="s">
        <v>19</v>
      </c>
      <c r="C17" s="58">
        <f>SUM(C7:C16)</f>
        <v>1081058.22</v>
      </c>
    </row>
    <row r="18" spans="2:4" ht="24.75" thickTop="1"/>
    <row r="20" spans="2:4">
      <c r="B20" s="143"/>
      <c r="C20" s="143"/>
      <c r="D20" s="142"/>
    </row>
    <row r="21" spans="2:4">
      <c r="B21" s="143"/>
      <c r="C21" s="143"/>
      <c r="D21" s="142"/>
    </row>
    <row r="22" spans="2:4">
      <c r="B22" s="143"/>
      <c r="C22" s="143"/>
      <c r="D22" s="142"/>
    </row>
    <row r="23" spans="2:4">
      <c r="B23" s="141"/>
      <c r="C23" s="141"/>
      <c r="D23" s="142"/>
    </row>
    <row r="24" spans="2:4">
      <c r="B24" s="143"/>
      <c r="C24" s="143"/>
      <c r="D24" s="142"/>
    </row>
    <row r="25" spans="2:4">
      <c r="B25" s="143"/>
      <c r="C25" s="143"/>
      <c r="D25" s="142"/>
    </row>
    <row r="26" spans="2:4">
      <c r="B26" s="143"/>
      <c r="C26" s="143"/>
      <c r="D26" s="142"/>
    </row>
    <row r="27" spans="2:4">
      <c r="B27" s="141"/>
      <c r="C27" s="141"/>
      <c r="D27" s="142"/>
    </row>
    <row r="28" spans="2:4">
      <c r="B28" s="141"/>
      <c r="C28" s="144"/>
    </row>
    <row r="29" spans="2:4">
      <c r="B29" s="141"/>
      <c r="C29" s="144"/>
    </row>
    <row r="30" spans="2:4">
      <c r="B30" s="141"/>
      <c r="C30" s="144"/>
    </row>
    <row r="31" spans="2:4">
      <c r="B31" s="141"/>
      <c r="C31" s="144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76"/>
  <sheetViews>
    <sheetView workbookViewId="0">
      <selection activeCell="D18" sqref="D18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119</v>
      </c>
      <c r="B2" s="108" t="s">
        <v>149</v>
      </c>
      <c r="C2" s="109"/>
    </row>
    <row r="3" spans="1:3" ht="21.75">
      <c r="A3" s="110" t="s">
        <v>150</v>
      </c>
      <c r="B3" s="111" t="s">
        <v>151</v>
      </c>
      <c r="C3" s="112"/>
    </row>
    <row r="4" spans="1:3" ht="21.75">
      <c r="A4" s="113"/>
      <c r="B4" s="114"/>
      <c r="C4" s="113"/>
    </row>
    <row r="5" spans="1:3" ht="21">
      <c r="A5" s="115" t="s">
        <v>283</v>
      </c>
      <c r="B5" s="115"/>
      <c r="C5" s="116">
        <v>26815022.859999999</v>
      </c>
    </row>
    <row r="6" spans="1:3" ht="21">
      <c r="A6" s="115" t="s">
        <v>152</v>
      </c>
      <c r="B6" s="115"/>
      <c r="C6" s="117">
        <v>0</v>
      </c>
    </row>
    <row r="7" spans="1:3" ht="21">
      <c r="A7" s="115"/>
      <c r="B7" s="115"/>
      <c r="C7" s="117">
        <f>SUM(C5:C6)</f>
        <v>26815022.859999999</v>
      </c>
    </row>
    <row r="8" spans="1:3" ht="21">
      <c r="A8" s="118" t="s">
        <v>153</v>
      </c>
      <c r="B8" s="118"/>
      <c r="C8" s="119"/>
    </row>
    <row r="9" spans="1:3" ht="21.75">
      <c r="A9" s="115" t="s">
        <v>154</v>
      </c>
      <c r="B9" s="115"/>
      <c r="C9" s="111"/>
    </row>
    <row r="10" spans="1:3" ht="21.75">
      <c r="A10" s="115" t="s">
        <v>155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156</v>
      </c>
      <c r="B12" s="122">
        <v>500</v>
      </c>
      <c r="C12" s="124"/>
    </row>
    <row r="13" spans="1:3" s="259" customFormat="1" ht="21.75">
      <c r="A13" s="121" t="s">
        <v>277</v>
      </c>
      <c r="B13" s="122">
        <v>2500</v>
      </c>
      <c r="C13" s="124"/>
    </row>
    <row r="14" spans="1:3" ht="21.75">
      <c r="A14" s="121" t="s">
        <v>272</v>
      </c>
      <c r="B14" s="122">
        <v>1000</v>
      </c>
      <c r="C14" s="124"/>
    </row>
    <row r="15" spans="1:3" s="246" customFormat="1" ht="21.75">
      <c r="A15" s="121" t="s">
        <v>286</v>
      </c>
      <c r="B15" s="122">
        <v>23547.85</v>
      </c>
      <c r="C15" s="125"/>
    </row>
    <row r="16" spans="1:3" s="246" customFormat="1" ht="21.75">
      <c r="A16" s="121" t="s">
        <v>287</v>
      </c>
      <c r="B16" s="122">
        <v>5000</v>
      </c>
      <c r="C16" s="125"/>
    </row>
    <row r="17" spans="1:9" s="246" customFormat="1" ht="21.75">
      <c r="A17" s="121" t="s">
        <v>288</v>
      </c>
      <c r="B17" s="122">
        <v>1261.4000000000001</v>
      </c>
      <c r="C17" s="125"/>
    </row>
    <row r="18" spans="1:9" s="246" customFormat="1" ht="21.75">
      <c r="A18" s="121"/>
      <c r="B18" s="122"/>
      <c r="C18" s="125"/>
      <c r="I18" s="281" t="s">
        <v>182</v>
      </c>
    </row>
    <row r="19" spans="1:9" s="204" customFormat="1" ht="21.75">
      <c r="A19" s="121"/>
      <c r="B19" s="122"/>
      <c r="C19" s="124">
        <v>33809.25</v>
      </c>
    </row>
    <row r="20" spans="1:9" ht="21.75">
      <c r="A20" s="115" t="s">
        <v>157</v>
      </c>
      <c r="B20" s="126"/>
      <c r="C20" s="124"/>
    </row>
    <row r="21" spans="1:9" ht="21.75">
      <c r="A21" s="115" t="s">
        <v>195</v>
      </c>
      <c r="B21" s="126"/>
      <c r="C21" s="124"/>
    </row>
    <row r="22" spans="1:9" ht="21.75">
      <c r="A22" s="127" t="s">
        <v>158</v>
      </c>
      <c r="B22" s="126"/>
      <c r="C22" s="111"/>
    </row>
    <row r="23" spans="1:9" ht="23.25">
      <c r="A23" s="128" t="s">
        <v>284</v>
      </c>
      <c r="B23" s="129"/>
      <c r="C23" s="134">
        <f>C5-C19</f>
        <v>26781213.609999999</v>
      </c>
    </row>
    <row r="24" spans="1:9" ht="21">
      <c r="A24" s="107" t="s">
        <v>159</v>
      </c>
      <c r="B24" s="130" t="s">
        <v>160</v>
      </c>
      <c r="C24" s="107"/>
    </row>
    <row r="25" spans="1:9" ht="21">
      <c r="A25" s="118"/>
      <c r="B25" s="131"/>
      <c r="C25" s="118"/>
    </row>
    <row r="26" spans="1:9" ht="21">
      <c r="A26" s="132" t="s">
        <v>285</v>
      </c>
      <c r="B26" s="132" t="s">
        <v>285</v>
      </c>
      <c r="C26" s="118"/>
    </row>
    <row r="27" spans="1:9" ht="21">
      <c r="A27" s="128" t="s">
        <v>161</v>
      </c>
      <c r="B27" s="133" t="s">
        <v>162</v>
      </c>
      <c r="C27" s="128"/>
    </row>
    <row r="28" spans="1:9" ht="21">
      <c r="A28" s="118"/>
      <c r="B28" s="118"/>
      <c r="C28" s="118"/>
    </row>
    <row r="29" spans="1:9" s="201" customFormat="1" ht="21">
      <c r="A29" s="118"/>
      <c r="B29" s="118"/>
      <c r="C29" s="118"/>
    </row>
    <row r="30" spans="1:9" s="201" customFormat="1" ht="21">
      <c r="A30" s="118"/>
      <c r="B30" s="118"/>
      <c r="C30" s="118"/>
    </row>
    <row r="31" spans="1:9" s="201" customFormat="1" ht="21">
      <c r="A31" s="118"/>
      <c r="B31" s="118"/>
      <c r="C31" s="118"/>
    </row>
    <row r="32" spans="1:9" s="201" customFormat="1" ht="21">
      <c r="A32" s="118"/>
      <c r="B32" s="118"/>
      <c r="C32" s="118"/>
    </row>
    <row r="33" spans="1:3" s="201" customFormat="1" ht="21">
      <c r="A33" s="118"/>
      <c r="B33" s="118"/>
      <c r="C33" s="118"/>
    </row>
    <row r="34" spans="1:3" s="201" customFormat="1" ht="21">
      <c r="A34" s="118"/>
      <c r="B34" s="118"/>
      <c r="C34" s="118"/>
    </row>
    <row r="35" spans="1:3" s="201" customFormat="1" ht="21">
      <c r="A35" s="118"/>
      <c r="B35" s="118"/>
      <c r="C35" s="118"/>
    </row>
    <row r="36" spans="1:3" ht="21.75">
      <c r="A36" s="106"/>
      <c r="B36" s="106"/>
      <c r="C36" s="106"/>
    </row>
    <row r="37" spans="1:3" s="247" customFormat="1" ht="21.75">
      <c r="A37" s="106"/>
      <c r="B37" s="106"/>
      <c r="C37" s="106"/>
    </row>
    <row r="38" spans="1:3" s="247" customFormat="1" ht="21.75">
      <c r="A38" s="106"/>
      <c r="B38" s="106"/>
      <c r="C38" s="106"/>
    </row>
    <row r="39" spans="1:3" s="247" customFormat="1" ht="21.75">
      <c r="A39" s="106"/>
      <c r="B39" s="106"/>
      <c r="C39" s="106"/>
    </row>
    <row r="40" spans="1:3" s="247" customFormat="1" ht="21.75">
      <c r="A40" s="106"/>
      <c r="B40" s="106"/>
      <c r="C40" s="106"/>
    </row>
    <row r="41" spans="1:3" s="247" customFormat="1" ht="21.75">
      <c r="A41" s="106"/>
      <c r="B41" s="106"/>
      <c r="C41" s="106"/>
    </row>
    <row r="42" spans="1:3" s="247" customFormat="1" ht="21.75">
      <c r="A42" s="106"/>
      <c r="B42" s="106"/>
      <c r="C42" s="106"/>
    </row>
    <row r="43" spans="1:3" s="247" customFormat="1" ht="21.75">
      <c r="A43" s="106"/>
      <c r="B43" s="106"/>
      <c r="C43" s="106"/>
    </row>
    <row r="44" spans="1:3" s="247" customFormat="1" ht="21.75">
      <c r="A44" s="106"/>
      <c r="B44" s="106"/>
      <c r="C44" s="106"/>
    </row>
    <row r="45" spans="1:3" s="247" customFormat="1" ht="21.75">
      <c r="A45" s="106"/>
      <c r="B45" s="106"/>
      <c r="C45" s="106"/>
    </row>
    <row r="46" spans="1:3" s="247" customFormat="1" ht="21.75">
      <c r="A46" s="106"/>
      <c r="B46" s="106"/>
      <c r="C46" s="106"/>
    </row>
    <row r="47" spans="1:3" s="247" customFormat="1" ht="21.75">
      <c r="A47" s="106"/>
      <c r="B47" s="106"/>
      <c r="C47" s="106"/>
    </row>
    <row r="48" spans="1:3" s="247" customFormat="1" ht="21.75">
      <c r="A48" s="106"/>
      <c r="B48" s="106"/>
      <c r="C48" s="106"/>
    </row>
    <row r="49" spans="1:3" s="247" customFormat="1" ht="21.75">
      <c r="A49" s="106"/>
      <c r="B49" s="106"/>
      <c r="C49" s="106"/>
    </row>
    <row r="50" spans="1:3" s="247" customFormat="1" ht="21.75">
      <c r="A50" s="106"/>
      <c r="B50" s="106"/>
      <c r="C50" s="106"/>
    </row>
    <row r="51" spans="1:3" s="247" customFormat="1" ht="21.75">
      <c r="A51" s="106"/>
      <c r="B51" s="106"/>
      <c r="C51" s="106"/>
    </row>
    <row r="52" spans="1:3" s="247" customFormat="1" ht="21.75">
      <c r="A52" s="106"/>
      <c r="B52" s="106"/>
      <c r="C52" s="106"/>
    </row>
    <row r="53" spans="1:3" s="247" customFormat="1" ht="21.75">
      <c r="A53" s="106"/>
      <c r="B53" s="106"/>
      <c r="C53" s="106"/>
    </row>
    <row r="54" spans="1:3" s="247" customFormat="1" ht="21.75">
      <c r="A54" s="106"/>
      <c r="B54" s="106"/>
      <c r="C54" s="106"/>
    </row>
    <row r="55" spans="1:3" s="247" customFormat="1" ht="21.75">
      <c r="A55" s="106"/>
      <c r="B55" s="106"/>
      <c r="C55" s="106"/>
    </row>
    <row r="56" spans="1:3" s="247" customFormat="1" ht="21.75">
      <c r="A56" s="106"/>
      <c r="B56" s="106"/>
      <c r="C56" s="106"/>
    </row>
    <row r="57" spans="1:3" s="247" customFormat="1" ht="21.75">
      <c r="A57" s="106"/>
      <c r="B57" s="106"/>
      <c r="C57" s="106"/>
    </row>
    <row r="58" spans="1:3" ht="19.5" customHeight="1">
      <c r="A58" s="141" t="s">
        <v>163</v>
      </c>
      <c r="B58" s="141" t="s">
        <v>173</v>
      </c>
      <c r="C58" s="141"/>
    </row>
    <row r="59" spans="1:3" ht="19.5" customHeight="1">
      <c r="A59" s="141" t="s">
        <v>171</v>
      </c>
      <c r="B59" s="141" t="s">
        <v>174</v>
      </c>
      <c r="C59" s="141"/>
    </row>
    <row r="60" spans="1:3" ht="19.5" customHeight="1">
      <c r="A60" s="141" t="s">
        <v>172</v>
      </c>
      <c r="B60" s="141" t="s">
        <v>175</v>
      </c>
      <c r="C60" s="141"/>
    </row>
    <row r="61" spans="1:3" s="135" customFormat="1" ht="19.5" customHeight="1">
      <c r="A61" s="141"/>
      <c r="B61" s="141"/>
      <c r="C61" s="141"/>
    </row>
    <row r="62" spans="1:3" s="135" customFormat="1" ht="19.5" customHeight="1">
      <c r="A62" s="141"/>
      <c r="B62" s="141"/>
      <c r="C62" s="141"/>
    </row>
    <row r="63" spans="1:3" ht="19.5" customHeight="1">
      <c r="A63" s="141"/>
      <c r="B63" s="141" t="s">
        <v>173</v>
      </c>
      <c r="C63" s="141"/>
    </row>
    <row r="64" spans="1:3" ht="19.5" customHeight="1">
      <c r="A64" s="141"/>
      <c r="B64" s="141" t="s">
        <v>176</v>
      </c>
      <c r="C64" s="141"/>
    </row>
    <row r="65" spans="1:3" ht="19.5" customHeight="1">
      <c r="A65" s="141"/>
      <c r="B65" s="141" t="s">
        <v>177</v>
      </c>
      <c r="C65" s="141"/>
    </row>
    <row r="100" spans="1:3" ht="21.75">
      <c r="A100" s="106" t="s">
        <v>201</v>
      </c>
      <c r="B100" s="106"/>
      <c r="C100" s="106"/>
    </row>
    <row r="101" spans="1:3" ht="21.75">
      <c r="A101" s="107" t="s">
        <v>119</v>
      </c>
      <c r="B101" s="108" t="s">
        <v>149</v>
      </c>
      <c r="C101" s="109"/>
    </row>
    <row r="102" spans="1:3" ht="21.75">
      <c r="A102" s="110" t="s">
        <v>150</v>
      </c>
      <c r="B102" s="111" t="s">
        <v>151</v>
      </c>
      <c r="C102" s="112"/>
    </row>
    <row r="103" spans="1:3" ht="21.75">
      <c r="A103" s="113"/>
      <c r="B103" s="114"/>
      <c r="C103" s="113"/>
    </row>
    <row r="104" spans="1:3" ht="21">
      <c r="A104" s="115" t="s">
        <v>198</v>
      </c>
      <c r="B104" s="115"/>
      <c r="C104" s="116">
        <v>37354041.520000003</v>
      </c>
    </row>
    <row r="105" spans="1:3" ht="21">
      <c r="A105" s="115" t="s">
        <v>152</v>
      </c>
      <c r="B105" s="115"/>
      <c r="C105" s="117">
        <v>0</v>
      </c>
    </row>
    <row r="106" spans="1:3" ht="21">
      <c r="A106" s="115"/>
      <c r="B106" s="115"/>
      <c r="C106" s="117">
        <f>SUM(C104:C105)</f>
        <v>37354041.520000003</v>
      </c>
    </row>
    <row r="107" spans="1:3" ht="21">
      <c r="A107" s="118" t="s">
        <v>153</v>
      </c>
      <c r="B107" s="118"/>
      <c r="C107" s="119"/>
    </row>
    <row r="108" spans="1:3" ht="21.75">
      <c r="A108" s="115" t="s">
        <v>154</v>
      </c>
      <c r="B108" s="115"/>
      <c r="C108" s="111"/>
    </row>
    <row r="109" spans="1:3" ht="21.75">
      <c r="A109" s="115" t="s">
        <v>155</v>
      </c>
      <c r="B109" s="120"/>
      <c r="C109" s="111"/>
    </row>
    <row r="110" spans="1:3" ht="21.75">
      <c r="A110" s="121"/>
      <c r="B110" s="122"/>
      <c r="C110" s="123"/>
    </row>
    <row r="111" spans="1:3" ht="21.75">
      <c r="A111" s="121" t="s">
        <v>156</v>
      </c>
      <c r="B111" s="122">
        <v>500</v>
      </c>
      <c r="C111" s="124">
        <v>500</v>
      </c>
    </row>
    <row r="112" spans="1:3" ht="21.75">
      <c r="A112" s="121"/>
      <c r="B112" s="122"/>
      <c r="C112" s="125"/>
    </row>
    <row r="113" spans="1:3" ht="21.75">
      <c r="A113" s="121"/>
      <c r="B113" s="122"/>
      <c r="C113" s="125"/>
    </row>
    <row r="114" spans="1:3" ht="21.75">
      <c r="A114" s="121"/>
      <c r="B114" s="122"/>
      <c r="C114" s="125"/>
    </row>
    <row r="115" spans="1:3" ht="21.75">
      <c r="A115" s="115" t="s">
        <v>157</v>
      </c>
      <c r="B115" s="126"/>
      <c r="C115" s="124"/>
    </row>
    <row r="116" spans="1:3" ht="21.75">
      <c r="A116" s="115" t="s">
        <v>195</v>
      </c>
      <c r="B116" s="126"/>
      <c r="C116" s="124">
        <v>0</v>
      </c>
    </row>
    <row r="117" spans="1:3" ht="21.75">
      <c r="A117" s="127" t="s">
        <v>158</v>
      </c>
      <c r="B117" s="126"/>
      <c r="C117" s="111"/>
    </row>
    <row r="118" spans="1:3" ht="23.25">
      <c r="A118" s="128" t="s">
        <v>199</v>
      </c>
      <c r="B118" s="129"/>
      <c r="C118" s="134">
        <f>C106-C111</f>
        <v>37353541.520000003</v>
      </c>
    </row>
    <row r="119" spans="1:3" ht="21">
      <c r="A119" s="107" t="s">
        <v>159</v>
      </c>
      <c r="B119" s="130" t="s">
        <v>160</v>
      </c>
      <c r="C119" s="107"/>
    </row>
    <row r="120" spans="1:3" ht="21">
      <c r="A120" s="118"/>
      <c r="B120" s="131"/>
      <c r="C120" s="118"/>
    </row>
    <row r="121" spans="1:3" ht="21">
      <c r="A121" s="132" t="s">
        <v>200</v>
      </c>
      <c r="B121" s="132" t="s">
        <v>200</v>
      </c>
      <c r="C121" s="118"/>
    </row>
    <row r="122" spans="1:3" ht="21">
      <c r="A122" s="128" t="s">
        <v>161</v>
      </c>
      <c r="B122" s="133" t="s">
        <v>162</v>
      </c>
      <c r="C122" s="128"/>
    </row>
    <row r="123" spans="1:3" ht="21">
      <c r="A123" s="118"/>
      <c r="B123" s="118"/>
      <c r="C123" s="118"/>
    </row>
    <row r="124" spans="1:3" s="220" customFormat="1" ht="21">
      <c r="A124" s="118"/>
      <c r="B124" s="118"/>
      <c r="C124" s="118"/>
    </row>
    <row r="125" spans="1:3" ht="21.75">
      <c r="A125" s="106"/>
      <c r="B125" s="106"/>
      <c r="C125" s="106"/>
    </row>
    <row r="126" spans="1:3">
      <c r="A126" s="141" t="s">
        <v>163</v>
      </c>
      <c r="B126" s="141" t="s">
        <v>173</v>
      </c>
      <c r="C126" s="141"/>
    </row>
    <row r="127" spans="1:3">
      <c r="A127" s="141" t="s">
        <v>171</v>
      </c>
      <c r="B127" s="141" t="s">
        <v>174</v>
      </c>
      <c r="C127" s="141"/>
    </row>
    <row r="128" spans="1:3">
      <c r="A128" s="141" t="s">
        <v>172</v>
      </c>
      <c r="B128" s="141" t="s">
        <v>175</v>
      </c>
      <c r="C128" s="141"/>
    </row>
    <row r="129" spans="1:3">
      <c r="A129" s="141"/>
      <c r="B129" s="141"/>
      <c r="C129" s="141"/>
    </row>
    <row r="130" spans="1:3">
      <c r="A130" s="141"/>
      <c r="B130" s="141"/>
      <c r="C130" s="141"/>
    </row>
    <row r="131" spans="1:3">
      <c r="A131" s="141"/>
      <c r="B131" s="141" t="s">
        <v>173</v>
      </c>
      <c r="C131" s="141"/>
    </row>
    <row r="132" spans="1:3">
      <c r="A132" s="141"/>
      <c r="B132" s="141" t="s">
        <v>176</v>
      </c>
      <c r="C132" s="141"/>
    </row>
    <row r="133" spans="1:3">
      <c r="A133" s="141"/>
      <c r="B133" s="141" t="s">
        <v>177</v>
      </c>
      <c r="C133" s="141"/>
    </row>
    <row r="134" spans="1:3">
      <c r="A134" s="220"/>
      <c r="B134" s="220"/>
      <c r="C134" s="220"/>
    </row>
    <row r="135" spans="1:3">
      <c r="A135" s="220"/>
      <c r="B135" s="220"/>
      <c r="C135" s="220"/>
    </row>
    <row r="136" spans="1:3">
      <c r="A136" s="220"/>
      <c r="B136" s="220"/>
      <c r="C136" s="220"/>
    </row>
    <row r="137" spans="1:3">
      <c r="A137" s="220"/>
      <c r="B137" s="220"/>
      <c r="C137" s="220"/>
    </row>
    <row r="138" spans="1:3" ht="21.75">
      <c r="A138" s="106" t="s">
        <v>201</v>
      </c>
      <c r="B138" s="106"/>
      <c r="C138" s="106"/>
    </row>
    <row r="139" spans="1:3" ht="21.75">
      <c r="A139" s="107" t="s">
        <v>119</v>
      </c>
      <c r="B139" s="108" t="s">
        <v>202</v>
      </c>
      <c r="C139" s="109"/>
    </row>
    <row r="140" spans="1:3" ht="21.75">
      <c r="A140" s="110" t="s">
        <v>150</v>
      </c>
      <c r="B140" s="111" t="s">
        <v>203</v>
      </c>
      <c r="C140" s="112"/>
    </row>
    <row r="141" spans="1:3" ht="21.75">
      <c r="A141" s="113"/>
      <c r="B141" s="114"/>
      <c r="C141" s="113"/>
    </row>
    <row r="142" spans="1:3" ht="21">
      <c r="A142" s="115" t="s">
        <v>198</v>
      </c>
      <c r="B142" s="115"/>
      <c r="C142" s="116">
        <v>682940.74</v>
      </c>
    </row>
    <row r="143" spans="1:3" ht="21">
      <c r="A143" s="115" t="s">
        <v>152</v>
      </c>
      <c r="B143" s="115"/>
      <c r="C143" s="117">
        <v>0</v>
      </c>
    </row>
    <row r="144" spans="1:3" ht="21">
      <c r="A144" s="115"/>
      <c r="B144" s="115"/>
      <c r="C144" s="117">
        <f>SUM(C142:C143)</f>
        <v>682940.74</v>
      </c>
    </row>
    <row r="145" spans="1:3" ht="21">
      <c r="A145" s="118" t="s">
        <v>153</v>
      </c>
      <c r="B145" s="118"/>
      <c r="C145" s="119"/>
    </row>
    <row r="146" spans="1:3" ht="21.75">
      <c r="A146" s="115" t="s">
        <v>154</v>
      </c>
      <c r="B146" s="115"/>
      <c r="C146" s="111"/>
    </row>
    <row r="147" spans="1:3" ht="21.75">
      <c r="A147" s="115" t="s">
        <v>155</v>
      </c>
      <c r="B147" s="120"/>
      <c r="C147" s="111"/>
    </row>
    <row r="148" spans="1:3" ht="21.75">
      <c r="A148" s="121"/>
      <c r="B148" s="122"/>
      <c r="C148" s="123">
        <v>0</v>
      </c>
    </row>
    <row r="149" spans="1:3" ht="21.75">
      <c r="A149" s="115" t="s">
        <v>157</v>
      </c>
      <c r="B149" s="126"/>
      <c r="C149" s="124"/>
    </row>
    <row r="150" spans="1:3" ht="21.75">
      <c r="A150" s="115" t="s">
        <v>195</v>
      </c>
      <c r="B150" s="126"/>
      <c r="C150" s="124">
        <v>0</v>
      </c>
    </row>
    <row r="151" spans="1:3" ht="21.75">
      <c r="A151" s="127" t="s">
        <v>158</v>
      </c>
      <c r="B151" s="126"/>
      <c r="C151" s="111"/>
    </row>
    <row r="152" spans="1:3" s="221" customFormat="1" ht="21.75">
      <c r="A152" s="127"/>
      <c r="B152" s="222"/>
      <c r="C152" s="112"/>
    </row>
    <row r="153" spans="1:3" s="221" customFormat="1" ht="21.75">
      <c r="A153" s="223" t="s">
        <v>205</v>
      </c>
      <c r="B153" s="222">
        <v>174595.52</v>
      </c>
      <c r="C153" s="112"/>
    </row>
    <row r="154" spans="1:3" s="221" customFormat="1" ht="21.75">
      <c r="A154" s="223" t="s">
        <v>207</v>
      </c>
      <c r="B154" s="222">
        <v>145621.9</v>
      </c>
      <c r="C154" s="112"/>
    </row>
    <row r="155" spans="1:3" s="221" customFormat="1" ht="21.75">
      <c r="A155" s="223" t="s">
        <v>206</v>
      </c>
      <c r="B155" s="222">
        <v>360787.25</v>
      </c>
      <c r="C155" s="112"/>
    </row>
    <row r="156" spans="1:3" s="221" customFormat="1" ht="21.75">
      <c r="A156" s="223" t="s">
        <v>208</v>
      </c>
      <c r="B156" s="222">
        <v>1936.07</v>
      </c>
      <c r="C156" s="224">
        <f>B153+B154+B155+B156</f>
        <v>682940.73999999987</v>
      </c>
    </row>
    <row r="157" spans="1:3" ht="23.25">
      <c r="A157" s="128" t="s">
        <v>204</v>
      </c>
      <c r="B157" s="129"/>
      <c r="C157" s="134">
        <f>C144-C156</f>
        <v>0</v>
      </c>
    </row>
    <row r="158" spans="1:3" ht="21">
      <c r="A158" s="107" t="s">
        <v>159</v>
      </c>
      <c r="B158" s="130" t="s">
        <v>160</v>
      </c>
      <c r="C158" s="107"/>
    </row>
    <row r="159" spans="1:3" ht="21">
      <c r="A159" s="118"/>
      <c r="B159" s="131"/>
      <c r="C159" s="118"/>
    </row>
    <row r="160" spans="1:3" ht="21">
      <c r="A160" s="132" t="s">
        <v>200</v>
      </c>
      <c r="B160" s="132" t="s">
        <v>200</v>
      </c>
      <c r="C160" s="118"/>
    </row>
    <row r="161" spans="1:3" ht="21">
      <c r="A161" s="128" t="s">
        <v>161</v>
      </c>
      <c r="B161" s="133" t="s">
        <v>162</v>
      </c>
      <c r="C161" s="128"/>
    </row>
    <row r="162" spans="1:3" ht="21">
      <c r="A162" s="118"/>
      <c r="B162" s="118"/>
      <c r="C162" s="118"/>
    </row>
    <row r="163" spans="1:3" ht="21">
      <c r="A163" s="118"/>
      <c r="B163" s="118"/>
      <c r="C163" s="118"/>
    </row>
    <row r="164" spans="1:3" ht="21.75">
      <c r="A164" s="106"/>
      <c r="B164" s="106"/>
      <c r="C164" s="106"/>
    </row>
    <row r="165" spans="1:3">
      <c r="A165" s="141" t="s">
        <v>163</v>
      </c>
      <c r="B165" s="141" t="s">
        <v>173</v>
      </c>
      <c r="C165" s="141"/>
    </row>
    <row r="166" spans="1:3">
      <c r="A166" s="141" t="s">
        <v>171</v>
      </c>
      <c r="B166" s="141" t="s">
        <v>174</v>
      </c>
      <c r="C166" s="141"/>
    </row>
    <row r="167" spans="1:3">
      <c r="A167" s="141" t="s">
        <v>172</v>
      </c>
      <c r="B167" s="141" t="s">
        <v>175</v>
      </c>
      <c r="C167" s="141"/>
    </row>
    <row r="168" spans="1:3">
      <c r="A168" s="141"/>
      <c r="B168" s="141"/>
      <c r="C168" s="141"/>
    </row>
    <row r="169" spans="1:3">
      <c r="A169" s="141"/>
      <c r="B169" s="141"/>
      <c r="C169" s="141"/>
    </row>
    <row r="170" spans="1:3">
      <c r="A170" s="141"/>
      <c r="B170" s="141" t="s">
        <v>173</v>
      </c>
      <c r="C170" s="141"/>
    </row>
    <row r="171" spans="1:3">
      <c r="A171" s="141"/>
      <c r="B171" s="141" t="s">
        <v>176</v>
      </c>
      <c r="C171" s="141"/>
    </row>
    <row r="172" spans="1:3">
      <c r="A172" s="141"/>
      <c r="B172" s="141" t="s">
        <v>177</v>
      </c>
      <c r="C172" s="141"/>
    </row>
    <row r="173" spans="1:3">
      <c r="A173" s="221"/>
      <c r="B173" s="221"/>
      <c r="C173" s="221"/>
    </row>
    <row r="174" spans="1:3">
      <c r="A174" s="221"/>
      <c r="B174" s="221"/>
      <c r="C174" s="221"/>
    </row>
    <row r="175" spans="1:3">
      <c r="A175" s="221"/>
      <c r="B175" s="221"/>
      <c r="C175" s="221"/>
    </row>
    <row r="176" spans="1:3">
      <c r="A176" s="221"/>
      <c r="B176" s="221"/>
      <c r="C176" s="221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9"/>
  <sheetViews>
    <sheetView workbookViewId="0">
      <selection activeCell="C67" sqref="C67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61" t="s">
        <v>119</v>
      </c>
      <c r="B1" s="361"/>
      <c r="C1" s="361"/>
      <c r="D1" s="361"/>
      <c r="E1" s="80"/>
      <c r="G1" s="82"/>
    </row>
    <row r="2" spans="1:7" s="81" customFormat="1" ht="26.25">
      <c r="A2" s="361" t="s">
        <v>148</v>
      </c>
      <c r="B2" s="361"/>
      <c r="C2" s="361"/>
      <c r="D2" s="361"/>
      <c r="E2" s="80"/>
      <c r="G2" s="82"/>
    </row>
    <row r="3" spans="1:7" s="81" customFormat="1" ht="26.25">
      <c r="A3" s="361" t="s">
        <v>270</v>
      </c>
      <c r="B3" s="361"/>
      <c r="C3" s="361"/>
      <c r="D3" s="361"/>
      <c r="E3" s="80"/>
      <c r="G3" s="82"/>
    </row>
    <row r="4" spans="1:7" s="81" customFormat="1" ht="27" thickBot="1">
      <c r="A4" s="361" t="s">
        <v>280</v>
      </c>
      <c r="B4" s="361"/>
      <c r="C4" s="361"/>
      <c r="D4" s="361"/>
      <c r="E4" s="80"/>
      <c r="G4" s="82"/>
    </row>
    <row r="5" spans="1:7" s="81" customFormat="1" ht="27" thickBot="1">
      <c r="A5" s="159" t="s">
        <v>2</v>
      </c>
      <c r="B5" s="159" t="s">
        <v>3</v>
      </c>
      <c r="C5" s="160" t="s">
        <v>126</v>
      </c>
      <c r="D5" s="160" t="s">
        <v>127</v>
      </c>
      <c r="E5" s="80"/>
      <c r="F5" s="83"/>
      <c r="G5" s="83"/>
    </row>
    <row r="6" spans="1:7" s="81" customFormat="1" ht="26.25">
      <c r="A6" s="161" t="s">
        <v>128</v>
      </c>
      <c r="B6" s="162" t="s">
        <v>214</v>
      </c>
      <c r="C6" s="163">
        <v>0</v>
      </c>
      <c r="D6" s="163"/>
      <c r="E6" s="80"/>
      <c r="G6" s="82"/>
    </row>
    <row r="7" spans="1:7" s="81" customFormat="1" ht="26.25">
      <c r="A7" s="164" t="s">
        <v>128</v>
      </c>
      <c r="B7" s="165"/>
      <c r="C7" s="166" t="s">
        <v>194</v>
      </c>
      <c r="D7" s="166"/>
      <c r="E7" s="80"/>
      <c r="G7" s="82"/>
    </row>
    <row r="8" spans="1:7" s="81" customFormat="1" ht="26.25">
      <c r="A8" s="167" t="s">
        <v>129</v>
      </c>
      <c r="B8" s="168"/>
      <c r="C8" s="169"/>
      <c r="D8" s="169"/>
      <c r="E8" s="80"/>
      <c r="F8" s="83"/>
      <c r="G8" s="83"/>
    </row>
    <row r="9" spans="1:7" s="81" customFormat="1" ht="26.25">
      <c r="A9" s="170" t="s">
        <v>130</v>
      </c>
      <c r="B9" s="171" t="s">
        <v>215</v>
      </c>
      <c r="C9" s="172">
        <v>5642412</v>
      </c>
      <c r="D9" s="172"/>
      <c r="E9" s="80"/>
      <c r="G9" s="82"/>
    </row>
    <row r="10" spans="1:7" s="81" customFormat="1" ht="26.25">
      <c r="A10" s="167" t="s">
        <v>131</v>
      </c>
      <c r="B10" s="168"/>
      <c r="C10" s="169"/>
      <c r="D10" s="169"/>
      <c r="E10" s="80"/>
      <c r="F10" s="83"/>
      <c r="G10" s="83"/>
    </row>
    <row r="11" spans="1:7" s="81" customFormat="1" ht="26.25">
      <c r="A11" s="170" t="s">
        <v>132</v>
      </c>
      <c r="B11" s="171" t="s">
        <v>215</v>
      </c>
      <c r="C11" s="172">
        <v>26781213.609999999</v>
      </c>
      <c r="D11" s="172"/>
      <c r="E11" s="80"/>
      <c r="F11" s="84">
        <f>C9+C11+C12</f>
        <v>33145642.919999998</v>
      </c>
      <c r="G11" s="83"/>
    </row>
    <row r="12" spans="1:7" s="81" customFormat="1" ht="26.25">
      <c r="A12" s="170" t="s">
        <v>133</v>
      </c>
      <c r="B12" s="171" t="s">
        <v>215</v>
      </c>
      <c r="C12" s="172">
        <v>722017.31</v>
      </c>
      <c r="D12" s="172"/>
      <c r="E12" s="80"/>
      <c r="G12" s="85"/>
    </row>
    <row r="13" spans="1:7" s="81" customFormat="1" ht="26.25">
      <c r="A13" s="170" t="s">
        <v>134</v>
      </c>
      <c r="B13" s="171" t="s">
        <v>216</v>
      </c>
      <c r="C13" s="172">
        <v>0</v>
      </c>
      <c r="D13" s="172" t="s">
        <v>135</v>
      </c>
      <c r="E13" s="80"/>
      <c r="F13" s="86"/>
      <c r="G13" s="82"/>
    </row>
    <row r="14" spans="1:7" s="81" customFormat="1" ht="26.25">
      <c r="A14" s="170" t="s">
        <v>136</v>
      </c>
      <c r="B14" s="171" t="s">
        <v>217</v>
      </c>
      <c r="C14" s="172">
        <v>7416</v>
      </c>
      <c r="D14" s="172" t="s">
        <v>135</v>
      </c>
      <c r="E14" s="80"/>
      <c r="F14" s="86"/>
      <c r="G14" s="82"/>
    </row>
    <row r="15" spans="1:7" s="81" customFormat="1" ht="26.25">
      <c r="A15" s="170" t="s">
        <v>137</v>
      </c>
      <c r="B15" s="171" t="s">
        <v>218</v>
      </c>
      <c r="C15" s="172">
        <v>0</v>
      </c>
      <c r="D15" s="172" t="s">
        <v>138</v>
      </c>
      <c r="E15" s="80"/>
      <c r="F15" s="86" t="s">
        <v>139</v>
      </c>
      <c r="G15" s="82"/>
    </row>
    <row r="16" spans="1:7" s="81" customFormat="1" ht="26.25">
      <c r="A16" s="170" t="s">
        <v>140</v>
      </c>
      <c r="B16" s="171" t="s">
        <v>219</v>
      </c>
      <c r="C16" s="172">
        <v>100000</v>
      </c>
      <c r="D16" s="172"/>
      <c r="E16" s="80"/>
      <c r="F16" s="86"/>
      <c r="G16" s="82"/>
    </row>
    <row r="17" spans="1:8" s="81" customFormat="1" ht="26.25">
      <c r="A17" s="170" t="s">
        <v>196</v>
      </c>
      <c r="B17" s="171"/>
      <c r="C17" s="172">
        <v>0</v>
      </c>
      <c r="D17" s="172"/>
      <c r="E17" s="80"/>
      <c r="F17" s="86"/>
      <c r="G17" s="82"/>
    </row>
    <row r="18" spans="1:8" s="81" customFormat="1" ht="26.25">
      <c r="A18" s="170" t="s">
        <v>35</v>
      </c>
      <c r="B18" s="171" t="s">
        <v>220</v>
      </c>
      <c r="C18" s="172"/>
      <c r="D18" s="172">
        <v>458109.79</v>
      </c>
      <c r="E18" s="80"/>
      <c r="F18" s="85"/>
      <c r="G18" s="85"/>
      <c r="H18" s="82"/>
    </row>
    <row r="19" spans="1:8" s="81" customFormat="1" ht="26.25">
      <c r="A19" s="170" t="s">
        <v>166</v>
      </c>
      <c r="B19" s="171" t="s">
        <v>221</v>
      </c>
      <c r="C19" s="172"/>
      <c r="D19" s="172">
        <v>2189.1799999999998</v>
      </c>
      <c r="E19" s="80"/>
      <c r="F19" s="86"/>
      <c r="G19" s="86"/>
    </row>
    <row r="20" spans="1:8" s="81" customFormat="1" ht="26.25">
      <c r="A20" s="170" t="s">
        <v>167</v>
      </c>
      <c r="B20" s="171" t="s">
        <v>222</v>
      </c>
      <c r="C20" s="172"/>
      <c r="D20" s="172">
        <v>0</v>
      </c>
      <c r="E20" s="80"/>
      <c r="F20" s="87"/>
      <c r="G20" s="86"/>
    </row>
    <row r="21" spans="1:8" s="81" customFormat="1" ht="26.25">
      <c r="A21" s="170" t="s">
        <v>38</v>
      </c>
      <c r="B21" s="171" t="s">
        <v>223</v>
      </c>
      <c r="C21" s="172"/>
      <c r="D21" s="172">
        <v>247891.73</v>
      </c>
      <c r="E21" s="80"/>
      <c r="F21" s="87"/>
      <c r="G21" s="86"/>
    </row>
    <row r="22" spans="1:8" s="81" customFormat="1" ht="26.25">
      <c r="A22" s="170" t="s">
        <v>37</v>
      </c>
      <c r="B22" s="171" t="s">
        <v>224</v>
      </c>
      <c r="C22" s="172"/>
      <c r="D22" s="172" t="s">
        <v>194</v>
      </c>
      <c r="E22" s="80"/>
      <c r="F22" s="87"/>
      <c r="G22" s="86"/>
    </row>
    <row r="23" spans="1:8" s="81" customFormat="1" ht="26.25">
      <c r="A23" s="170" t="s">
        <v>185</v>
      </c>
      <c r="B23" s="171" t="s">
        <v>225</v>
      </c>
      <c r="C23" s="172"/>
      <c r="D23" s="172">
        <v>0</v>
      </c>
      <c r="E23" s="80"/>
      <c r="F23" s="87"/>
      <c r="G23" s="86"/>
    </row>
    <row r="24" spans="1:8" s="81" customFormat="1" ht="26.25">
      <c r="A24" s="170" t="s">
        <v>226</v>
      </c>
      <c r="B24" s="171" t="s">
        <v>225</v>
      </c>
      <c r="C24" s="172"/>
      <c r="D24" s="172">
        <v>0</v>
      </c>
      <c r="E24" s="80"/>
      <c r="F24" s="87"/>
      <c r="G24" s="86"/>
    </row>
    <row r="25" spans="1:8" s="81" customFormat="1" ht="26.25">
      <c r="A25" s="170" t="s">
        <v>22</v>
      </c>
      <c r="B25" s="171" t="s">
        <v>227</v>
      </c>
      <c r="C25" s="172"/>
      <c r="D25" s="172">
        <v>8960</v>
      </c>
      <c r="E25" s="80"/>
      <c r="F25" s="87"/>
      <c r="G25" s="86"/>
    </row>
    <row r="26" spans="1:8" s="81" customFormat="1" ht="26.25">
      <c r="A26" s="170" t="s">
        <v>186</v>
      </c>
      <c r="B26" s="171" t="s">
        <v>225</v>
      </c>
      <c r="C26" s="172"/>
      <c r="D26" s="172">
        <v>0</v>
      </c>
      <c r="E26" s="80"/>
      <c r="F26" s="88"/>
      <c r="G26" s="86"/>
    </row>
    <row r="27" spans="1:8" s="81" customFormat="1" ht="26.25">
      <c r="A27" s="170" t="s">
        <v>114</v>
      </c>
      <c r="B27" s="171" t="s">
        <v>228</v>
      </c>
      <c r="C27" s="172"/>
      <c r="D27" s="172">
        <v>822017.31</v>
      </c>
      <c r="E27" s="80"/>
      <c r="F27" s="88"/>
      <c r="G27" s="86"/>
    </row>
    <row r="28" spans="1:8" s="81" customFormat="1" ht="26.25">
      <c r="A28" s="170" t="s">
        <v>40</v>
      </c>
      <c r="B28" s="171" t="s">
        <v>229</v>
      </c>
      <c r="C28" s="172"/>
      <c r="D28" s="172">
        <v>16460874.25</v>
      </c>
      <c r="E28" s="80"/>
    </row>
    <row r="29" spans="1:8" s="81" customFormat="1" ht="26.25">
      <c r="A29" s="170" t="s">
        <v>141</v>
      </c>
      <c r="B29" s="171" t="s">
        <v>230</v>
      </c>
      <c r="C29" s="172"/>
      <c r="D29" s="172">
        <v>10807858.59</v>
      </c>
      <c r="E29" s="80"/>
      <c r="F29" s="86"/>
    </row>
    <row r="30" spans="1:8" s="81" customFormat="1" ht="26.25">
      <c r="A30" s="175" t="s">
        <v>48</v>
      </c>
      <c r="B30" s="171" t="s">
        <v>231</v>
      </c>
      <c r="C30" s="172"/>
      <c r="D30" s="172">
        <v>0</v>
      </c>
      <c r="E30" s="80"/>
      <c r="F30" s="86"/>
    </row>
    <row r="31" spans="1:8" s="81" customFormat="1" ht="26.25">
      <c r="A31" s="175" t="s">
        <v>49</v>
      </c>
      <c r="B31" s="171" t="s">
        <v>232</v>
      </c>
      <c r="C31" s="172"/>
      <c r="D31" s="172">
        <v>121.34</v>
      </c>
      <c r="E31" s="80"/>
      <c r="F31" s="86"/>
    </row>
    <row r="32" spans="1:8" s="81" customFormat="1" ht="26.25">
      <c r="A32" s="175" t="s">
        <v>50</v>
      </c>
      <c r="B32" s="200" t="s">
        <v>233</v>
      </c>
      <c r="C32" s="172"/>
      <c r="D32" s="172">
        <v>0</v>
      </c>
      <c r="E32" s="80"/>
      <c r="F32" s="86"/>
    </row>
    <row r="33" spans="1:8" s="81" customFormat="1" ht="26.25">
      <c r="A33" s="173" t="s">
        <v>52</v>
      </c>
      <c r="B33" s="174">
        <v>41210004</v>
      </c>
      <c r="C33" s="172"/>
      <c r="D33" s="172">
        <v>87.3</v>
      </c>
      <c r="E33" s="80"/>
      <c r="F33" s="86"/>
    </row>
    <row r="34" spans="1:8" s="81" customFormat="1" ht="26.25">
      <c r="A34" s="173" t="s">
        <v>54</v>
      </c>
      <c r="B34" s="174">
        <v>41210007</v>
      </c>
      <c r="C34" s="172"/>
      <c r="D34" s="172">
        <v>430</v>
      </c>
      <c r="E34" s="80"/>
      <c r="F34" s="86"/>
    </row>
    <row r="35" spans="1:8" s="81" customFormat="1" ht="26.25">
      <c r="A35" s="173" t="s">
        <v>122</v>
      </c>
      <c r="B35" s="199">
        <v>41210008</v>
      </c>
      <c r="C35" s="172"/>
      <c r="D35" s="172">
        <v>45060</v>
      </c>
      <c r="E35" s="80"/>
      <c r="F35" s="86"/>
    </row>
    <row r="36" spans="1:8" s="81" customFormat="1" ht="26.25">
      <c r="A36" s="173" t="s">
        <v>55</v>
      </c>
      <c r="B36" s="174">
        <v>41210029</v>
      </c>
      <c r="C36" s="172"/>
      <c r="D36" s="172">
        <v>440</v>
      </c>
      <c r="E36" s="80"/>
      <c r="F36" s="86" t="s">
        <v>143</v>
      </c>
      <c r="G36" s="88"/>
      <c r="H36" s="82"/>
    </row>
    <row r="37" spans="1:8" s="81" customFormat="1" ht="26.25">
      <c r="A37" s="173" t="s">
        <v>187</v>
      </c>
      <c r="B37" s="174">
        <v>41219999</v>
      </c>
      <c r="C37" s="172"/>
      <c r="D37" s="172">
        <v>500</v>
      </c>
      <c r="E37" s="80"/>
      <c r="F37" s="86"/>
      <c r="G37" s="88"/>
      <c r="H37" s="82"/>
    </row>
    <row r="38" spans="1:8" s="81" customFormat="1" ht="26.25">
      <c r="A38" s="173" t="s">
        <v>57</v>
      </c>
      <c r="B38" s="174">
        <v>41220010</v>
      </c>
      <c r="C38" s="172"/>
      <c r="D38" s="172">
        <v>0</v>
      </c>
      <c r="E38" s="80" t="s">
        <v>125</v>
      </c>
      <c r="F38" s="86"/>
      <c r="G38" s="88"/>
      <c r="H38" s="82"/>
    </row>
    <row r="39" spans="1:8" s="81" customFormat="1" ht="26.25">
      <c r="A39" s="173" t="s">
        <v>123</v>
      </c>
      <c r="B39" s="174">
        <v>41230007</v>
      </c>
      <c r="C39" s="172"/>
      <c r="D39" s="172">
        <v>260</v>
      </c>
      <c r="E39" s="80" t="s">
        <v>188</v>
      </c>
      <c r="F39" s="86" t="s">
        <v>144</v>
      </c>
      <c r="G39" s="88"/>
      <c r="H39" s="82"/>
    </row>
    <row r="40" spans="1:8" s="81" customFormat="1" ht="26.25">
      <c r="A40" s="173" t="s">
        <v>192</v>
      </c>
      <c r="B40" s="174">
        <v>41300003</v>
      </c>
      <c r="C40" s="172"/>
      <c r="D40" s="172">
        <v>0</v>
      </c>
      <c r="E40" s="80"/>
      <c r="F40" s="86"/>
      <c r="G40" s="88"/>
      <c r="H40" s="82"/>
    </row>
    <row r="41" spans="1:8" s="81" customFormat="1" ht="26.25">
      <c r="A41" s="173" t="s">
        <v>63</v>
      </c>
      <c r="B41" s="174">
        <v>41500004</v>
      </c>
      <c r="C41" s="172"/>
      <c r="D41" s="172">
        <v>0</v>
      </c>
      <c r="E41" s="80"/>
      <c r="F41" s="86"/>
      <c r="G41" s="88"/>
      <c r="H41" s="82"/>
    </row>
    <row r="42" spans="1:8" s="81" customFormat="1" ht="26.25">
      <c r="A42" s="173" t="s">
        <v>64</v>
      </c>
      <c r="B42" s="174">
        <v>41599999</v>
      </c>
      <c r="C42" s="172"/>
      <c r="D42" s="172">
        <v>0</v>
      </c>
      <c r="E42" s="80"/>
      <c r="F42" s="86" t="s">
        <v>145</v>
      </c>
    </row>
    <row r="43" spans="1:8" s="81" customFormat="1" ht="26.25">
      <c r="A43" s="173" t="s">
        <v>197</v>
      </c>
      <c r="B43" s="174">
        <v>42100001</v>
      </c>
      <c r="C43" s="172"/>
      <c r="D43" s="172">
        <v>96441.600000000006</v>
      </c>
      <c r="E43" s="80"/>
      <c r="F43" s="86"/>
    </row>
    <row r="44" spans="1:8" s="81" customFormat="1" ht="26.25">
      <c r="A44" s="173" t="s">
        <v>69</v>
      </c>
      <c r="B44" s="174">
        <v>42100002</v>
      </c>
      <c r="C44" s="172"/>
      <c r="D44" s="172">
        <v>1809718.51</v>
      </c>
      <c r="E44" s="80"/>
      <c r="F44" s="86"/>
    </row>
    <row r="45" spans="1:8" s="81" customFormat="1" ht="26.25">
      <c r="A45" s="173" t="s">
        <v>70</v>
      </c>
      <c r="B45" s="174">
        <v>42100004</v>
      </c>
      <c r="C45" s="172"/>
      <c r="D45" s="172">
        <v>467316.72</v>
      </c>
      <c r="E45" s="80"/>
      <c r="F45" s="86"/>
    </row>
    <row r="46" spans="1:8" s="81" customFormat="1" ht="26.25">
      <c r="A46" s="173" t="s">
        <v>71</v>
      </c>
      <c r="B46" s="174">
        <v>42100005</v>
      </c>
      <c r="C46" s="172"/>
      <c r="D46" s="172">
        <v>0</v>
      </c>
      <c r="E46" s="80"/>
      <c r="F46" s="86"/>
    </row>
    <row r="47" spans="1:8" s="81" customFormat="1" ht="26.25">
      <c r="A47" s="173" t="s">
        <v>72</v>
      </c>
      <c r="B47" s="174">
        <v>42100006</v>
      </c>
      <c r="C47" s="172"/>
      <c r="D47" s="172">
        <v>0</v>
      </c>
      <c r="E47" s="80"/>
      <c r="F47" s="86"/>
    </row>
    <row r="48" spans="1:8" s="81" customFormat="1" ht="26.25">
      <c r="A48" s="173" t="s">
        <v>73</v>
      </c>
      <c r="B48" s="174">
        <v>42100007</v>
      </c>
      <c r="C48" s="172"/>
      <c r="D48" s="172">
        <v>1146676.72</v>
      </c>
      <c r="E48" s="80"/>
      <c r="F48" s="86"/>
    </row>
    <row r="49" spans="1:6" s="81" customFormat="1" ht="26.25">
      <c r="A49" s="173" t="s">
        <v>74</v>
      </c>
      <c r="B49" s="174">
        <v>42100011</v>
      </c>
      <c r="C49" s="172"/>
      <c r="D49" s="172">
        <v>6</v>
      </c>
      <c r="E49" s="80"/>
      <c r="F49" s="86"/>
    </row>
    <row r="50" spans="1:6" s="81" customFormat="1" ht="26.25">
      <c r="A50" s="173" t="s">
        <v>75</v>
      </c>
      <c r="B50" s="174">
        <v>42100012</v>
      </c>
      <c r="C50" s="172"/>
      <c r="D50" s="172">
        <v>0</v>
      </c>
      <c r="E50" s="80"/>
      <c r="F50" s="86"/>
    </row>
    <row r="51" spans="1:6" s="81" customFormat="1" ht="26.25">
      <c r="A51" s="173" t="s">
        <v>120</v>
      </c>
      <c r="B51" s="174">
        <v>42100013</v>
      </c>
      <c r="C51" s="172"/>
      <c r="D51" s="172">
        <v>192808.82</v>
      </c>
      <c r="E51" s="80"/>
      <c r="F51" s="86" t="s">
        <v>146</v>
      </c>
    </row>
    <row r="52" spans="1:6" s="81" customFormat="1" ht="26.25">
      <c r="A52" s="173" t="s">
        <v>76</v>
      </c>
      <c r="B52" s="174">
        <v>42100014</v>
      </c>
      <c r="C52" s="172"/>
      <c r="D52" s="172">
        <v>0</v>
      </c>
      <c r="E52" s="80"/>
      <c r="F52" s="86"/>
    </row>
    <row r="53" spans="1:6" s="81" customFormat="1" ht="26.25">
      <c r="A53" s="173" t="s">
        <v>78</v>
      </c>
      <c r="B53" s="174">
        <v>42100017</v>
      </c>
      <c r="C53" s="172"/>
      <c r="D53" s="172">
        <v>4600</v>
      </c>
      <c r="E53" s="80"/>
      <c r="F53" s="86"/>
    </row>
    <row r="54" spans="1:6" s="81" customFormat="1" ht="26.25">
      <c r="A54" s="173" t="s">
        <v>77</v>
      </c>
      <c r="B54" s="174">
        <v>42100015</v>
      </c>
      <c r="C54" s="172"/>
      <c r="D54" s="172">
        <v>114143</v>
      </c>
      <c r="E54" s="80"/>
      <c r="F54" s="86"/>
    </row>
    <row r="55" spans="1:6" s="81" customFormat="1" ht="26.25">
      <c r="A55" s="173" t="s">
        <v>82</v>
      </c>
      <c r="B55" s="171"/>
      <c r="C55" s="172"/>
      <c r="D55" s="172"/>
      <c r="E55" s="80"/>
    </row>
    <row r="56" spans="1:6" s="81" customFormat="1" ht="26.25">
      <c r="A56" s="173" t="s">
        <v>83</v>
      </c>
      <c r="B56" s="171" t="s">
        <v>234</v>
      </c>
      <c r="C56" s="172"/>
      <c r="D56" s="172">
        <v>8723926</v>
      </c>
      <c r="E56" s="80"/>
    </row>
    <row r="57" spans="1:6" s="81" customFormat="1" ht="26.25">
      <c r="A57" s="175" t="s">
        <v>142</v>
      </c>
      <c r="B57" s="171" t="s">
        <v>235</v>
      </c>
      <c r="C57" s="172">
        <v>3432350</v>
      </c>
      <c r="D57" s="172"/>
      <c r="E57" s="80"/>
    </row>
    <row r="58" spans="1:6" s="81" customFormat="1" ht="26.25">
      <c r="A58" s="175" t="s">
        <v>168</v>
      </c>
      <c r="B58" s="171" t="s">
        <v>236</v>
      </c>
      <c r="C58" s="172">
        <v>577980</v>
      </c>
      <c r="D58" s="172"/>
      <c r="E58" s="80"/>
    </row>
    <row r="59" spans="1:6" s="81" customFormat="1" ht="26.25">
      <c r="A59" s="175" t="s">
        <v>169</v>
      </c>
      <c r="B59" s="171" t="s">
        <v>237</v>
      </c>
      <c r="C59" s="172">
        <v>2363621.9500000002</v>
      </c>
      <c r="D59" s="172"/>
      <c r="E59" s="80"/>
    </row>
    <row r="60" spans="1:6" s="81" customFormat="1" ht="26.25">
      <c r="A60" s="175" t="s">
        <v>27</v>
      </c>
      <c r="B60" s="171" t="s">
        <v>238</v>
      </c>
      <c r="C60" s="172">
        <v>66800</v>
      </c>
      <c r="D60" s="172"/>
      <c r="E60" s="80"/>
      <c r="F60" s="86"/>
    </row>
    <row r="61" spans="1:6" s="81" customFormat="1" ht="26.25">
      <c r="A61" s="175" t="s">
        <v>28</v>
      </c>
      <c r="B61" s="171" t="s">
        <v>239</v>
      </c>
      <c r="C61" s="172">
        <v>767953.76</v>
      </c>
      <c r="D61" s="172"/>
      <c r="E61" s="80" t="s">
        <v>182</v>
      </c>
      <c r="F61" s="86"/>
    </row>
    <row r="62" spans="1:6" s="81" customFormat="1" ht="26.25">
      <c r="A62" s="175" t="s">
        <v>29</v>
      </c>
      <c r="B62" s="171" t="s">
        <v>240</v>
      </c>
      <c r="C62" s="172">
        <v>140049</v>
      </c>
      <c r="D62" s="172"/>
      <c r="E62" s="80"/>
      <c r="F62" s="86"/>
    </row>
    <row r="63" spans="1:6" s="81" customFormat="1" ht="26.25">
      <c r="A63" s="175" t="s">
        <v>30</v>
      </c>
      <c r="B63" s="171" t="s">
        <v>241</v>
      </c>
      <c r="C63" s="172">
        <v>44400.800000000003</v>
      </c>
      <c r="D63" s="176"/>
      <c r="E63" s="80"/>
      <c r="F63" s="86"/>
    </row>
    <row r="64" spans="1:6" s="81" customFormat="1" ht="26.25">
      <c r="A64" s="175" t="s">
        <v>34</v>
      </c>
      <c r="B64" s="171" t="s">
        <v>271</v>
      </c>
      <c r="C64" s="172">
        <v>696500</v>
      </c>
      <c r="D64" s="176"/>
      <c r="E64" s="80"/>
      <c r="F64" s="86"/>
    </row>
    <row r="65" spans="1:11" s="81" customFormat="1" ht="26.25">
      <c r="A65" s="175" t="s">
        <v>31</v>
      </c>
      <c r="B65" s="171" t="s">
        <v>242</v>
      </c>
      <c r="C65" s="172">
        <v>61722.43</v>
      </c>
      <c r="D65" s="172"/>
      <c r="E65" s="80"/>
      <c r="F65" s="86"/>
    </row>
    <row r="66" spans="1:11" s="81" customFormat="1" ht="27" thickBot="1">
      <c r="A66" s="175" t="s">
        <v>32</v>
      </c>
      <c r="B66" s="171" t="s">
        <v>243</v>
      </c>
      <c r="C66" s="172">
        <v>6000</v>
      </c>
      <c r="D66" s="177"/>
      <c r="E66" s="80"/>
      <c r="F66" s="86"/>
      <c r="G66" s="86"/>
    </row>
    <row r="67" spans="1:11" s="81" customFormat="1" ht="27.75" thickBot="1">
      <c r="A67" s="178"/>
      <c r="B67" s="179"/>
      <c r="C67" s="180">
        <f>SUM(C7:C66)</f>
        <v>41410436.859999999</v>
      </c>
      <c r="D67" s="180">
        <f>SUM(D7:D66)</f>
        <v>41410436.859999999</v>
      </c>
      <c r="E67" s="89"/>
      <c r="F67" s="90"/>
      <c r="G67" s="91">
        <f>C67-D67</f>
        <v>0</v>
      </c>
      <c r="H67" s="92" t="s">
        <v>147</v>
      </c>
    </row>
    <row r="68" spans="1:11" s="81" customFormat="1" ht="28.5" thickTop="1">
      <c r="A68" s="181"/>
      <c r="B68" s="181"/>
      <c r="C68" s="182"/>
      <c r="D68" s="182"/>
      <c r="E68" s="80"/>
      <c r="K68" s="90"/>
    </row>
    <row r="69" spans="1:11" s="90" customFormat="1" ht="26.25">
      <c r="A69" s="89"/>
      <c r="B69" s="89"/>
      <c r="C69" s="93"/>
      <c r="D69" s="93"/>
      <c r="E69" s="80"/>
      <c r="F69" s="94"/>
      <c r="G69" s="94"/>
      <c r="H69" s="94"/>
      <c r="I69" s="81"/>
      <c r="J69" s="81"/>
      <c r="K69" s="81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81" customFormat="1" ht="26.25">
      <c r="A72" s="141" t="s">
        <v>178</v>
      </c>
      <c r="B72" s="141" t="s">
        <v>179</v>
      </c>
      <c r="C72" s="141"/>
      <c r="D72" s="145"/>
      <c r="E72" s="80"/>
      <c r="F72" s="94"/>
      <c r="G72" s="94"/>
      <c r="H72" s="94"/>
      <c r="I72" s="94"/>
      <c r="J72" s="94"/>
    </row>
    <row r="73" spans="1:11" s="81" customFormat="1" ht="23.25">
      <c r="A73" s="141" t="s">
        <v>164</v>
      </c>
      <c r="B73" s="141" t="s">
        <v>174</v>
      </c>
      <c r="C73" s="141"/>
      <c r="D73" s="145"/>
      <c r="E73" s="94"/>
      <c r="F73" s="94"/>
      <c r="G73" s="94"/>
      <c r="H73" s="94"/>
      <c r="I73" s="94"/>
      <c r="J73" s="94"/>
      <c r="K73" s="94"/>
    </row>
    <row r="74" spans="1:11" s="94" customFormat="1" ht="23.25">
      <c r="A74" s="141" t="s">
        <v>165</v>
      </c>
      <c r="B74" s="141" t="s">
        <v>175</v>
      </c>
      <c r="C74" s="141"/>
      <c r="D74" s="146"/>
      <c r="F74" s="96"/>
      <c r="G74" s="96"/>
      <c r="H74" s="96"/>
    </row>
    <row r="75" spans="1:11" s="94" customFormat="1" ht="23.25">
      <c r="A75" s="141"/>
      <c r="B75" s="141"/>
      <c r="C75" s="141"/>
      <c r="D75" s="145"/>
      <c r="E75" s="96"/>
      <c r="F75" s="96"/>
      <c r="G75" s="96"/>
      <c r="H75" s="96"/>
      <c r="I75" s="96"/>
      <c r="J75" s="96"/>
    </row>
    <row r="76" spans="1:11" s="94" customFormat="1" ht="23.25">
      <c r="A76" s="141"/>
      <c r="B76" s="141"/>
      <c r="C76" s="141"/>
      <c r="D76" s="146"/>
      <c r="E76" s="96"/>
      <c r="F76" s="96"/>
      <c r="G76" s="96"/>
      <c r="H76" s="96"/>
      <c r="I76" s="96"/>
      <c r="J76" s="96"/>
      <c r="K76" s="96"/>
    </row>
    <row r="77" spans="1:11" s="96" customFormat="1" ht="24" customHeight="1">
      <c r="A77" s="141"/>
      <c r="B77" s="141" t="s">
        <v>180</v>
      </c>
      <c r="C77" s="141"/>
      <c r="D77" s="146"/>
      <c r="H77" s="99"/>
    </row>
    <row r="78" spans="1:11" s="96" customFormat="1" ht="24" customHeight="1">
      <c r="A78" s="141"/>
      <c r="B78" s="141" t="s">
        <v>176</v>
      </c>
      <c r="C78" s="141"/>
      <c r="D78" s="146"/>
    </row>
    <row r="79" spans="1:11" s="96" customFormat="1" ht="24" customHeight="1">
      <c r="A79" s="141"/>
      <c r="B79" s="141" t="s">
        <v>177</v>
      </c>
      <c r="C79" s="141"/>
      <c r="D79" s="146"/>
    </row>
    <row r="80" spans="1:11" s="96" customFormat="1" ht="18">
      <c r="C80" s="97"/>
      <c r="D80" s="97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21">
      <c r="C83" s="97"/>
      <c r="D83" s="97"/>
      <c r="E83" s="100"/>
      <c r="F83" s="100"/>
      <c r="G83" s="100"/>
      <c r="H83" s="100"/>
    </row>
    <row r="84" spans="1:11" s="96" customFormat="1" ht="23.25">
      <c r="B84" s="101"/>
      <c r="C84" s="97"/>
      <c r="D84" s="97"/>
      <c r="E84" s="100"/>
      <c r="F84" s="100"/>
      <c r="G84" s="100"/>
      <c r="H84" s="100"/>
      <c r="I84" s="100"/>
      <c r="J84" s="100"/>
    </row>
    <row r="85" spans="1:11" s="96" customFormat="1" ht="23.25">
      <c r="A85" s="100"/>
      <c r="B85" s="102"/>
      <c r="C85" s="103"/>
      <c r="D85" s="103"/>
      <c r="E85" s="100"/>
      <c r="F85" s="100"/>
      <c r="G85" s="100"/>
      <c r="H85" s="100"/>
      <c r="I85" s="100"/>
      <c r="J85" s="100"/>
      <c r="K85" s="100"/>
    </row>
    <row r="86" spans="1:11" s="96" customFormat="1" ht="23.25">
      <c r="A86" s="94"/>
      <c r="B86" s="94"/>
      <c r="C86" s="98"/>
      <c r="D86" s="98"/>
      <c r="E86" s="94"/>
      <c r="F86" s="94"/>
      <c r="G86" s="94"/>
      <c r="H86" s="94"/>
      <c r="I86" s="94"/>
      <c r="J86" s="94"/>
      <c r="K86" s="94"/>
    </row>
    <row r="87" spans="1:11" s="94" customFormat="1" ht="23.25">
      <c r="C87" s="98"/>
      <c r="D87" s="98"/>
      <c r="E87" s="96"/>
      <c r="F87" s="96"/>
      <c r="G87" s="96"/>
      <c r="H87" s="96"/>
    </row>
    <row r="88" spans="1:11" s="94" customFormat="1" ht="23.25">
      <c r="C88" s="98"/>
      <c r="D88" s="98"/>
      <c r="E88" s="96"/>
      <c r="F88" s="96"/>
      <c r="G88" s="96"/>
      <c r="H88" s="96"/>
      <c r="I88" s="96"/>
      <c r="J88" s="96"/>
    </row>
    <row r="89" spans="1:11" s="94" customFormat="1" ht="23.25">
      <c r="A89" s="96"/>
      <c r="B89" s="96"/>
      <c r="C89" s="97"/>
      <c r="D89" s="97"/>
      <c r="E89" s="96"/>
      <c r="F89" s="96"/>
      <c r="G89" s="96"/>
      <c r="H89" s="96"/>
      <c r="I89" s="96"/>
      <c r="J89" s="96"/>
      <c r="K89" s="96"/>
    </row>
    <row r="90" spans="1:11" s="96" customFormat="1" ht="18">
      <c r="C90" s="97"/>
      <c r="D90" s="97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26.25">
      <c r="A96" s="89"/>
      <c r="B96" s="89"/>
      <c r="C96" s="93"/>
      <c r="D96" s="93"/>
      <c r="E96" s="80"/>
      <c r="F96" s="104"/>
      <c r="G96" s="104"/>
      <c r="H96" s="104"/>
    </row>
    <row r="97" spans="1:11" s="96" customFormat="1" ht="26.25">
      <c r="A97" s="80"/>
      <c r="B97" s="80"/>
      <c r="C97" s="95"/>
      <c r="D97" s="95"/>
      <c r="E97" s="80"/>
      <c r="F97" s="104"/>
      <c r="G97" s="104"/>
      <c r="H97" s="104"/>
      <c r="I97" s="104"/>
      <c r="J97" s="104"/>
    </row>
    <row r="98" spans="1:11" s="96" customFormat="1" ht="26.25">
      <c r="A98" s="80"/>
      <c r="B98" s="80"/>
      <c r="C98" s="95"/>
      <c r="D98" s="95"/>
      <c r="E98" s="94"/>
      <c r="F98" s="104"/>
      <c r="G98" s="104"/>
      <c r="H98" s="104"/>
      <c r="I98" s="104"/>
      <c r="J98" s="104"/>
      <c r="K98" s="104"/>
    </row>
    <row r="99" spans="1:11" ht="23.25">
      <c r="A99" s="94"/>
      <c r="B99" s="94"/>
      <c r="C99" s="98"/>
      <c r="D99" s="98"/>
      <c r="E99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รายงานรับ-จ่าย</vt:lpstr>
      <vt:lpstr>หมายเหตุรายรับ</vt:lpstr>
      <vt:lpstr>รายจ่ายค้างจ่าย1</vt:lpstr>
      <vt:lpstr>รายจ่ายค้างจ้าย2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2019-01-10T08:25:19Z</cp:lastPrinted>
  <dcterms:modified xsi:type="dcterms:W3CDTF">2019-06-06T02:23:42Z</dcterms:modified>
</cp:coreProperties>
</file>