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/>
  </bookViews>
  <sheets>
    <sheet name="รายงานรับ-จ่าย" sheetId="1" r:id="rId1"/>
    <sheet name="หมายเหตุรายรับ" sheetId="2" r:id="rId2"/>
    <sheet name="รายจ่ายค้างจ่าย1" sheetId="9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31" i="8"/>
  <c r="F93" i="2"/>
  <c r="E93"/>
  <c r="C68" i="7"/>
  <c r="P14" i="1"/>
  <c r="F96" i="2"/>
  <c r="E96"/>
  <c r="G26" i="9"/>
  <c r="H13" i="1"/>
  <c r="H15" s="1"/>
  <c r="H31" s="1"/>
  <c r="I13"/>
  <c r="I15" s="1"/>
  <c r="P26"/>
  <c r="P24"/>
  <c r="C164" i="8"/>
  <c r="C152"/>
  <c r="C114"/>
  <c r="C126" s="1"/>
  <c r="N57" i="1"/>
  <c r="P47"/>
  <c r="P51"/>
  <c r="P52"/>
  <c r="N30"/>
  <c r="P17"/>
  <c r="P21"/>
  <c r="P22"/>
  <c r="P23"/>
  <c r="P25"/>
  <c r="P29"/>
  <c r="N13"/>
  <c r="N15" s="1"/>
  <c r="I30"/>
  <c r="F19" i="2"/>
  <c r="C7" i="8"/>
  <c r="D68" i="7"/>
  <c r="F11"/>
  <c r="F59" i="2"/>
  <c r="F62"/>
  <c r="F64"/>
  <c r="F65"/>
  <c r="F67"/>
  <c r="F74"/>
  <c r="F53"/>
  <c r="F23"/>
  <c r="F15"/>
  <c r="I57" i="1"/>
  <c r="I43"/>
  <c r="N43"/>
  <c r="P19"/>
  <c r="P20"/>
  <c r="H43"/>
  <c r="A43"/>
  <c r="A13"/>
  <c r="A15" s="1"/>
  <c r="A31" s="1"/>
  <c r="F37" i="2"/>
  <c r="E37"/>
  <c r="D37"/>
  <c r="C17" i="5"/>
  <c r="C165" i="8" l="1"/>
  <c r="I58" i="1"/>
  <c r="I31"/>
  <c r="N58"/>
  <c r="N31"/>
  <c r="G68" i="7"/>
  <c r="D12" i="2"/>
  <c r="D54"/>
  <c r="D93"/>
  <c r="F54"/>
  <c r="E54"/>
  <c r="F34"/>
  <c r="E34"/>
  <c r="D34"/>
  <c r="F30"/>
  <c r="E30"/>
  <c r="D30"/>
  <c r="F27"/>
  <c r="E27"/>
  <c r="D27"/>
  <c r="F24"/>
  <c r="E24"/>
  <c r="D24"/>
  <c r="F12"/>
  <c r="E12"/>
  <c r="E98" l="1"/>
  <c r="F98"/>
  <c r="I59" i="1"/>
  <c r="I60" s="1"/>
  <c r="N59"/>
  <c r="N60" s="1"/>
  <c r="D98" i="2"/>
</calcChain>
</file>

<file path=xl/sharedStrings.xml><?xml version="1.0" encoding="utf-8"?>
<sst xmlns="http://schemas.openxmlformats.org/spreadsheetml/2006/main" count="589" uniqueCount="301">
  <si>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</si>
  <si>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</si>
  <si>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</si>
  <si>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</si>
  <si>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</si>
  <si>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</si>
  <si>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</si>
  <si>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</si>
  <si>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</si>
  <si>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</si>
  <si>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</si>
  <si>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</si>
  <si>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</si>
  <si>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</si>
  <si>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</si>
  <si>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</si>
  <si>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</si>
  <si>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</si>
  <si>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</si>
  <si>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</si>
  <si>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</si>
  <si>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</si>
  <si>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</si>
  <si>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</si>
  <si>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</si>
  <si>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</si>
  <si>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</si>
  <si>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</si>
  <si>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</si>
  <si>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</si>
  <si>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</si>
  <si>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</si>
  <si>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</si>
  <si>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</si>
  <si>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</si>
  <si>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</si>
  <si>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</si>
  <si>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</si>
  <si>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</si>
  <si>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</si>
  <si>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</si>
  <si>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</si>
  <si>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</si>
  <si>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</si>
  <si>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</si>
  <si>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</si>
  <si>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</si>
  <si>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</si>
  <si>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</si>
  <si>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</si>
  <si>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</si>
  <si>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</si>
  <si>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</si>
  <si>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</si>
  <si>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</si>
  <si>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</si>
  <si>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</si>
  <si>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</si>
  <si>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</si>
  <si>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</si>
  <si>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</si>
  <si>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</si>
  <si>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</si>
  <si>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</si>
  <si>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</si>
  <si>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</si>
  <si>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</si>
  <si>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</si>
  <si>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</si>
  <si>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</si>
  <si>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</si>
  <si>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</si>
  <si>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</si>
  <si>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</si>
  <si>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</si>
  <si>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</si>
  <si>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</si>
  <si>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</si>
  <si>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</si>
  <si>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</si>
  <si>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</si>
  <si>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</si>
  <si>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</si>
  <si>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</si>
  <si>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</si>
  <si>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</si>
  <si>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</si>
  <si>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</si>
  <si>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</si>
  <si>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</si>
  <si>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</si>
  <si>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</si>
  <si>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</si>
  <si>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</si>
  <si>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</si>
  <si>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</si>
  <si>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</si>
  <si>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</si>
  <si>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</si>
  <si>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</si>
  <si>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</si>
  <si>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</si>
  <si>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</si>
  <si>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</si>
  <si>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</si>
  <si>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</si>
  <si>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</si>
  <si>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</si>
  <si>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</si>
  <si>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</si>
  <si>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</si>
  <si>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</si>
  <si>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</si>
  <si>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</si>
  <si>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</si>
  <si>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</si>
  <si>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</si>
  <si>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</si>
  <si>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</si>
  <si>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</si>
  <si>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</si>
  <si>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</si>
  <si>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</si>
  <si>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</si>
  <si>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</si>
  <si>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</si>
  <si>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</si>
  <si>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</si>
  <si>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</si>
  <si>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</si>
  <si>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</si>
  <si>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</si>
  <si>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</si>
  <si>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</si>
  <si>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</si>
  <si>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</si>
  <si>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</si>
  <si>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</si>
  <si>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</si>
  <si>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</si>
  <si>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</si>
  <si>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</si>
  <si>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</si>
  <si>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</si>
  <si>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</si>
  <si>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</si>
  <si>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</si>
  <si>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</si>
  <si>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</si>
  <si>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</si>
  <si>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</si>
  <si>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</si>
  <si>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</si>
  <si>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</si>
  <si>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</si>
  <si>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</si>
  <si>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</si>
  <si>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</si>
  <si>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</si>
  <si>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</si>
  <si>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</si>
  <si>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</si>
  <si>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</si>
  <si>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</si>
  <si>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</si>
  <si>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</si>
  <si>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</si>
  <si>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</si>
  <si>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</si>
  <si>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</si>
  <si>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</si>
  <si>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</si>
  <si>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</si>
  <si>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</si>
  <si>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</si>
  <si>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</si>
  <si>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</si>
  <si>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</si>
  <si>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</si>
  <si>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</si>
  <si>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</si>
  <si>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</si>
  <si>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</si>
  <si>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</si>
  <si>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</si>
  <si>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</si>
  <si>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</si>
  <si>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</si>
  <si>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</si>
  <si>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</si>
  <si>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</si>
  <si>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</si>
  <si>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</si>
  <si>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</si>
  <si>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</si>
  <si>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</si>
  <si>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</si>
  <si>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</si>
  <si>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</si>
  <si>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</si>
  <si>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</si>
  <si>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</si>
  <si>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</si>
  <si>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</si>
  <si>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</si>
  <si>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</si>
  <si>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</si>
  <si>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</si>
  <si>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</si>
  <si>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</si>
  <si>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</si>
  <si>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</si>
  <si>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</si>
  <si>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</si>
  <si>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</si>
  <si>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</si>
  <si>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</si>
  <si>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</si>
  <si>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</si>
  <si>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</si>
  <si>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</si>
  <si>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</si>
  <si>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</si>
  <si>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</si>
  <si>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</si>
  <si>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</si>
  <si>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</si>
  <si>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</si>
  <si>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</si>
  <si>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</si>
  <si>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</si>
  <si>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</si>
  <si>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</si>
  <si>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</si>
  <si>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</si>
  <si>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</si>
  <si>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</si>
  <si>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</si>
  <si>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</si>
  <si>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</si>
  <si>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</si>
  <si>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</si>
  <si>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</si>
  <si>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</si>
  <si>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เงินอุดหนุนสำหรับสาธารณสุขมูลฐานฯ</t>
  </si>
  <si>
    <t>วางแผนสถิติและ</t>
  </si>
  <si>
    <t>วิชาการ</t>
  </si>
  <si>
    <t>การศึกษา</t>
  </si>
  <si>
    <t>บริหารทั่วไปศึกษา</t>
  </si>
  <si>
    <t>ก่อนวัยเรียนฯ</t>
  </si>
  <si>
    <t>สังคมสงเคราะห์</t>
  </si>
  <si>
    <t>บริหารทั่วไปสังคมฯ</t>
  </si>
  <si>
    <t>การเกษตร</t>
  </si>
  <si>
    <t>ส่งเสริมการเกษตร</t>
  </si>
  <si>
    <t>บริหารงานคลัง</t>
  </si>
  <si>
    <t>เคหะและชุมชน</t>
  </si>
  <si>
    <t>บริหารทั่วไปเคหะ</t>
  </si>
  <si>
    <t>กำจัดขยะมูลฝอย</t>
  </si>
  <si>
    <t>ส่วนตำบล</t>
  </si>
  <si>
    <t>ส่วนตำบลพนักงานจ้างตามภารกิจ</t>
  </si>
  <si>
    <t>จ้างทั่วไป</t>
  </si>
  <si>
    <t>ปีงบประมาณ  2562</t>
  </si>
  <si>
    <t>56100000</t>
  </si>
  <si>
    <t>ลูกหนี้-เงินทูนโครงการเศรษฐกิจชุมชน</t>
  </si>
  <si>
    <t>เงินรับฝาก-เงินทุนโครงการเศรษฐกิจชุมชน</t>
  </si>
  <si>
    <t>เงินรับฝากอี่นๆ-เงินประกันสัญญา</t>
  </si>
  <si>
    <t>เงินรับฝากอืนๆ -เงินทุนโครงการเศรษฐกิจชุมชน</t>
  </si>
  <si>
    <t>28  ก.ย.  60                                   24771904</t>
  </si>
  <si>
    <t>หมวดเงินอุดหนุนระบุวัตถุประสงค์/เฉพาะกิจ</t>
  </si>
  <si>
    <t>9. เงินอุดหนุนระบุวัตถุประสงค์/เฉพาะกิจ</t>
  </si>
  <si>
    <t>เงินอุดหนุนระบุวัตถุประสงค์/เฉพาะกิจ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</si>
  <si>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</si>
  <si>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</si>
  <si>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24  เม.ย.  62                                  32563593</t>
  </si>
  <si>
    <t>ปีงบประมาณ 2562  ประจำเดือน  พฤษภาคม  พ.ศ.2562</t>
  </si>
  <si>
    <t>ณ   วันที่ 31  พฤษภาคม   2562</t>
  </si>
  <si>
    <t>เงินอุดหนุนสำหรับกิจกรรมพัฒนาผู้เรียน</t>
  </si>
  <si>
    <t>เงินอุดหนุนสำหรับเครื่องแบบนักเรียน</t>
  </si>
  <si>
    <t>เงินอุดหนุนสำหรับหนังสือเรียน</t>
  </si>
  <si>
    <t>เงินอุดหนุนสำหรับอุปกรณ์การเรียน</t>
  </si>
  <si>
    <t xml:space="preserve">ณ     31  พฤษภาคม  2562   </t>
  </si>
  <si>
    <t>ณ    วันที่   31  พฤษภาคม   2562</t>
  </si>
  <si>
    <t>ยอดคงเหลือตามรายงานธนาคาร ณ วันที่ 31 พฤษภาคม   2562</t>
  </si>
  <si>
    <t>ณ   วันที่   31  พฤษภาคม  2562</t>
  </si>
  <si>
    <t xml:space="preserve">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</si>
  <si>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</t>
  </si>
  <si>
    <t>3  พ.ค.  62                                     32563608</t>
  </si>
  <si>
    <t>16  พ.ค.  62                                   32563636</t>
  </si>
  <si>
    <t>23  พ.ค.  62                                   32563643</t>
  </si>
  <si>
    <t>28  พ.ค.  62                                   32563649</t>
  </si>
  <si>
    <t>28  พ.ค.  62                                   32563650</t>
  </si>
  <si>
    <t>28  พ.ค.  62                                   32563651</t>
  </si>
  <si>
    <t>28 พ.ค.  62                                   32563652</t>
  </si>
  <si>
    <t>28  พ.ค.  62                                   32563654</t>
  </si>
  <si>
    <t>28  พ.ค.  62                                   32563655</t>
  </si>
  <si>
    <t>29  พ.ค.  62                                   32563657</t>
  </si>
  <si>
    <t>29  พ.ค.  62                                   32563658</t>
  </si>
  <si>
    <t>31  พ.ค.  62                                   32563660</t>
  </si>
  <si>
    <t>31  พ.ค.  62                                   32563661</t>
  </si>
  <si>
    <t>ลงชื่อ……...…………..…..วันที่    31 พ.ค. 62</t>
  </si>
  <si>
    <t>ยอดคงเหลือตามบัญชี ณ วันที่ 31  พฤษภาคม  2562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</si>
</sst>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62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  <font>
      <sz val="16"/>
      <color rgb="FFC00000"/>
      <name val="Angsana New"/>
      <family val="1"/>
    </font>
    <font>
      <b/>
      <sz val="16"/>
      <color rgb="FFC00000"/>
      <name val="Angsana New"/>
      <family val="1"/>
    </font>
    <font>
      <b/>
      <sz val="10"/>
      <color theme="3"/>
      <name val="Microsoft Sans Serif"/>
      <family val="2"/>
    </font>
    <font>
      <sz val="11"/>
      <color theme="3"/>
      <name val="Tahoma"/>
      <family val="2"/>
    </font>
    <font>
      <b/>
      <sz val="10"/>
      <color rgb="FF7030A0"/>
      <name val="Microsoft Sans Serif"/>
      <family val="2"/>
    </font>
    <font>
      <sz val="10"/>
      <color rgb="FF7030A0"/>
      <name val="Microsoft Sans Serif"/>
      <family val="2"/>
    </font>
    <font>
      <sz val="11"/>
      <color rgb="FF7030A0"/>
      <name val="Tahoma"/>
      <family val="2"/>
    </font>
    <font>
      <b/>
      <sz val="10"/>
      <color theme="9" tint="-0.249977111117893"/>
      <name val="Microsoft Sans Serif"/>
      <family val="2"/>
    </font>
    <font>
      <sz val="11"/>
      <color theme="9" tint="-0.24997711111789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1" fillId="0" borderId="0"/>
  </cellStyleXfs>
  <cellXfs count="398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17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0" fillId="0" borderId="22" xfId="0" applyNumberFormat="1" applyFont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4" fontId="24" fillId="0" borderId="0" xfId="0" applyNumberFormat="1" applyFont="1"/>
    <xf numFmtId="4" fontId="25" fillId="0" borderId="0" xfId="0" applyNumberFormat="1" applyFont="1"/>
    <xf numFmtId="43" fontId="23" fillId="0" borderId="0" xfId="0" applyNumberFormat="1" applyFont="1"/>
    <xf numFmtId="43" fontId="22" fillId="0" borderId="0" xfId="0" applyNumberFormat="1" applyFont="1"/>
    <xf numFmtId="43" fontId="22" fillId="0" borderId="0" xfId="0" applyNumberFormat="1" applyFont="1" applyBorder="1"/>
    <xf numFmtId="43" fontId="22" fillId="0" borderId="0" xfId="2" applyFont="1" applyBorder="1"/>
    <xf numFmtId="0" fontId="21" fillId="0" borderId="0" xfId="0" applyFont="1" applyBorder="1"/>
    <xf numFmtId="0" fontId="22" fillId="0" borderId="0" xfId="0" applyFont="1" applyBorder="1"/>
    <xf numFmtId="43" fontId="23" fillId="0" borderId="0" xfId="2" applyFont="1" applyBorder="1"/>
    <xf numFmtId="0" fontId="23" fillId="0" borderId="0" xfId="0" applyFont="1" applyBorder="1"/>
    <xf numFmtId="43" fontId="26" fillId="0" borderId="0" xfId="2" applyFont="1" applyBorder="1"/>
    <xf numFmtId="0" fontId="27" fillId="0" borderId="0" xfId="0" applyFont="1"/>
    <xf numFmtId="43" fontId="21" fillId="0" borderId="0" xfId="2" applyFont="1"/>
    <xf numFmtId="0" fontId="28" fillId="0" borderId="0" xfId="0" applyFont="1"/>
    <xf numFmtId="43" fontId="28" fillId="0" borderId="0" xfId="2" applyFont="1"/>
    <xf numFmtId="43" fontId="27" fillId="0" borderId="0" xfId="2" applyFont="1"/>
    <xf numFmtId="43" fontId="28" fillId="0" borderId="0" xfId="0" applyNumberFormat="1" applyFont="1"/>
    <xf numFmtId="0" fontId="29" fillId="0" borderId="0" xfId="0" applyFont="1"/>
    <xf numFmtId="0" fontId="30" fillId="0" borderId="0" xfId="0" applyFont="1" applyAlignment="1">
      <alignment horizontal="left" readingOrder="2"/>
    </xf>
    <xf numFmtId="0" fontId="30" fillId="0" borderId="0" xfId="0" applyFont="1" applyAlignment="1">
      <alignment horizontal="center" readingOrder="2"/>
    </xf>
    <xf numFmtId="43" fontId="29" fillId="0" borderId="0" xfId="2" applyFont="1"/>
    <xf numFmtId="0" fontId="0" fillId="0" borderId="0" xfId="0"/>
    <xf numFmtId="43" fontId="0" fillId="0" borderId="0" xfId="2" applyFont="1"/>
    <xf numFmtId="0" fontId="31" fillId="0" borderId="0" xfId="3"/>
    <xf numFmtId="0" fontId="32" fillId="0" borderId="29" xfId="3" applyFont="1" applyBorder="1"/>
    <xf numFmtId="0" fontId="31" fillId="0" borderId="14" xfId="3" applyBorder="1"/>
    <xf numFmtId="0" fontId="31" fillId="0" borderId="29" xfId="3" applyBorder="1"/>
    <xf numFmtId="0" fontId="32" fillId="0" borderId="0" xfId="3" applyFont="1" applyBorder="1" applyAlignment="1">
      <alignment horizontal="center"/>
    </xf>
    <xf numFmtId="0" fontId="31" fillId="0" borderId="20" xfId="3" applyBorder="1"/>
    <xf numFmtId="0" fontId="31" fillId="0" borderId="0" xfId="3" applyBorder="1"/>
    <xf numFmtId="0" fontId="31" fillId="0" borderId="26" xfId="3" applyBorder="1"/>
    <xf numFmtId="0" fontId="31" fillId="0" borderId="18" xfId="3" applyBorder="1"/>
    <xf numFmtId="0" fontId="32" fillId="0" borderId="0" xfId="3" applyFont="1"/>
    <xf numFmtId="43" fontId="32" fillId="0" borderId="14" xfId="2" applyFont="1" applyBorder="1" applyAlignment="1"/>
    <xf numFmtId="43" fontId="32" fillId="0" borderId="20" xfId="2" applyNumberFormat="1" applyFont="1" applyBorder="1" applyAlignment="1">
      <alignment horizontal="right"/>
    </xf>
    <xf numFmtId="0" fontId="32" fillId="0" borderId="0" xfId="3" applyFont="1" applyBorder="1"/>
    <xf numFmtId="43" fontId="32" fillId="0" borderId="20" xfId="3" applyNumberFormat="1" applyFont="1" applyBorder="1"/>
    <xf numFmtId="0" fontId="32" fillId="0" borderId="0" xfId="3" applyFont="1" applyAlignment="1"/>
    <xf numFmtId="15" fontId="34" fillId="0" borderId="0" xfId="3" applyNumberFormat="1" applyFont="1" applyAlignment="1">
      <alignment horizontal="left"/>
    </xf>
    <xf numFmtId="43" fontId="34" fillId="0" borderId="21" xfId="2" applyFont="1" applyBorder="1" applyAlignment="1">
      <alignment horizontal="right"/>
    </xf>
    <xf numFmtId="43" fontId="32" fillId="0" borderId="20" xfId="2" applyFont="1" applyBorder="1"/>
    <xf numFmtId="43" fontId="35" fillId="0" borderId="20" xfId="2" applyFont="1" applyBorder="1" applyAlignment="1">
      <alignment horizontal="right"/>
    </xf>
    <xf numFmtId="43" fontId="35" fillId="0" borderId="0" xfId="2" applyFont="1" applyBorder="1" applyAlignment="1">
      <alignment horizontal="right"/>
    </xf>
    <xf numFmtId="43" fontId="31" fillId="0" borderId="0" xfId="3" applyNumberFormat="1"/>
    <xf numFmtId="0" fontId="33" fillId="0" borderId="0" xfId="3" applyFont="1"/>
    <xf numFmtId="0" fontId="32" fillId="0" borderId="26" xfId="3" applyFont="1" applyBorder="1"/>
    <xf numFmtId="0" fontId="32" fillId="0" borderId="40" xfId="3" applyFont="1" applyBorder="1"/>
    <xf numFmtId="0" fontId="32" fillId="0" borderId="14" xfId="3" applyFont="1" applyBorder="1"/>
    <xf numFmtId="0" fontId="32" fillId="0" borderId="20" xfId="3" applyFont="1" applyBorder="1"/>
    <xf numFmtId="0" fontId="32" fillId="0" borderId="21" xfId="3" applyFont="1" applyBorder="1"/>
    <xf numFmtId="0" fontId="32" fillId="0" borderId="18" xfId="3" applyFont="1" applyBorder="1"/>
    <xf numFmtId="43" fontId="36" fillId="0" borderId="26" xfId="2" applyFont="1" applyBorder="1"/>
    <xf numFmtId="0" fontId="1" fillId="0" borderId="0" xfId="0" applyFont="1" applyFill="1" applyBorder="1"/>
    <xf numFmtId="0" fontId="37" fillId="0" borderId="0" xfId="0" applyFont="1" applyFill="1" applyBorder="1"/>
    <xf numFmtId="0" fontId="37" fillId="0" borderId="0" xfId="0" applyFont="1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38" fillId="0" borderId="0" xfId="3" applyFont="1"/>
    <xf numFmtId="0" fontId="39" fillId="0" borderId="0" xfId="3" applyFont="1"/>
    <xf numFmtId="0" fontId="38" fillId="0" borderId="0" xfId="3" applyFont="1" applyAlignment="1"/>
    <xf numFmtId="0" fontId="40" fillId="0" borderId="0" xfId="0" applyFont="1"/>
    <xf numFmtId="43" fontId="41" fillId="0" borderId="0" xfId="2" applyFont="1"/>
    <xf numFmtId="43" fontId="42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3" fillId="0" borderId="30" xfId="0" applyFont="1" applyBorder="1" applyAlignment="1">
      <alignment horizontal="center"/>
    </xf>
    <xf numFmtId="43" fontId="43" fillId="0" borderId="31" xfId="2" applyFont="1" applyBorder="1" applyAlignment="1">
      <alignment horizontal="center"/>
    </xf>
    <xf numFmtId="0" fontId="44" fillId="0" borderId="32" xfId="0" applyFont="1" applyBorder="1"/>
    <xf numFmtId="49" fontId="44" fillId="0" borderId="33" xfId="0" applyNumberFormat="1" applyFont="1" applyBorder="1" applyAlignment="1">
      <alignment horizontal="center"/>
    </xf>
    <xf numFmtId="43" fontId="45" fillId="0" borderId="32" xfId="2" applyFont="1" applyBorder="1"/>
    <xf numFmtId="0" fontId="45" fillId="0" borderId="34" xfId="0" applyFont="1" applyBorder="1"/>
    <xf numFmtId="49" fontId="45" fillId="0" borderId="34" xfId="0" applyNumberFormat="1" applyFont="1" applyBorder="1" applyAlignment="1">
      <alignment horizontal="center"/>
    </xf>
    <xf numFmtId="43" fontId="45" fillId="0" borderId="35" xfId="2" applyFont="1" applyBorder="1"/>
    <xf numFmtId="0" fontId="44" fillId="0" borderId="34" xfId="0" applyFont="1" applyBorder="1" applyAlignment="1">
      <alignment horizontal="left"/>
    </xf>
    <xf numFmtId="0" fontId="44" fillId="0" borderId="34" xfId="0" applyFont="1" applyBorder="1" applyAlignment="1">
      <alignment horizontal="center"/>
    </xf>
    <xf numFmtId="43" fontId="44" fillId="0" borderId="35" xfId="2" applyFont="1" applyBorder="1" applyAlignment="1">
      <alignment horizontal="center"/>
    </xf>
    <xf numFmtId="0" fontId="45" fillId="0" borderId="36" xfId="0" applyFont="1" applyBorder="1"/>
    <xf numFmtId="49" fontId="45" fillId="0" borderId="33" xfId="0" applyNumberFormat="1" applyFont="1" applyBorder="1" applyAlignment="1">
      <alignment horizontal="center"/>
    </xf>
    <xf numFmtId="43" fontId="45" fillId="0" borderId="36" xfId="2" applyFont="1" applyBorder="1"/>
    <xf numFmtId="0" fontId="46" fillId="0" borderId="41" xfId="0" applyFont="1" applyBorder="1"/>
    <xf numFmtId="0" fontId="46" fillId="0" borderId="36" xfId="0" applyFont="1" applyBorder="1" applyAlignment="1">
      <alignment horizontal="center"/>
    </xf>
    <xf numFmtId="0" fontId="45" fillId="0" borderId="41" xfId="0" applyFont="1" applyBorder="1"/>
    <xf numFmtId="43" fontId="45" fillId="0" borderId="37" xfId="2" applyFont="1" applyBorder="1"/>
    <xf numFmtId="43" fontId="45" fillId="0" borderId="38" xfId="2" applyFont="1" applyBorder="1"/>
    <xf numFmtId="0" fontId="47" fillId="0" borderId="0" xfId="0" applyFont="1" applyBorder="1"/>
    <xf numFmtId="49" fontId="47" fillId="0" borderId="0" xfId="0" applyNumberFormat="1" applyFont="1" applyBorder="1" applyAlignment="1">
      <alignment horizontal="center"/>
    </xf>
    <xf numFmtId="43" fontId="43" fillId="0" borderId="39" xfId="2" applyFont="1" applyBorder="1"/>
    <xf numFmtId="0" fontId="48" fillId="0" borderId="0" xfId="0" applyFont="1" applyBorder="1"/>
    <xf numFmtId="43" fontId="49" fillId="0" borderId="0" xfId="2" applyFont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46" fillId="0" borderId="42" xfId="0" applyFont="1" applyBorder="1" applyAlignment="1">
      <alignment horizontal="center"/>
    </xf>
    <xf numFmtId="49" fontId="45" fillId="0" borderId="36" xfId="0" applyNumberFormat="1" applyFont="1" applyBorder="1" applyAlignment="1">
      <alignment horizontal="center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2" fontId="50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1" fillId="0" borderId="21" xfId="3" applyNumberFormat="1" applyBorder="1"/>
    <xf numFmtId="0" fontId="34" fillId="0" borderId="0" xfId="3" applyFont="1"/>
    <xf numFmtId="43" fontId="35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17" fillId="0" borderId="2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0" fontId="18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1" fillId="0" borderId="1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3" fontId="53" fillId="0" borderId="22" xfId="0" applyNumberFormat="1" applyFont="1" applyBorder="1"/>
    <xf numFmtId="43" fontId="54" fillId="0" borderId="17" xfId="0" applyNumberFormat="1" applyFont="1" applyBorder="1"/>
    <xf numFmtId="43" fontId="54" fillId="0" borderId="22" xfId="0" applyNumberFormat="1" applyFont="1" applyBorder="1"/>
    <xf numFmtId="43" fontId="53" fillId="0" borderId="17" xfId="0" applyNumberFormat="1" applyFont="1" applyBorder="1"/>
    <xf numFmtId="43" fontId="54" fillId="0" borderId="16" xfId="0" applyNumberFormat="1" applyFont="1" applyBorder="1"/>
    <xf numFmtId="43" fontId="54" fillId="0" borderId="29" xfId="0" applyNumberFormat="1" applyFont="1" applyBorder="1"/>
    <xf numFmtId="43" fontId="53" fillId="0" borderId="19" xfId="0" applyNumberFormat="1" applyFont="1" applyBorder="1"/>
    <xf numFmtId="43" fontId="53" fillId="0" borderId="16" xfId="0" applyNumberFormat="1" applyFont="1" applyBorder="1"/>
    <xf numFmtId="43" fontId="54" fillId="3" borderId="17" xfId="0" applyNumberFormat="1" applyFont="1" applyFill="1" applyBorder="1"/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19" fillId="0" borderId="13" xfId="2" quotePrefix="1" applyNumberFormat="1" applyFont="1" applyFill="1" applyBorder="1" applyAlignment="1">
      <alignment horizontal="right" vertical="center" wrapText="1" readingOrder="1"/>
    </xf>
    <xf numFmtId="188" fontId="19" fillId="0" borderId="2" xfId="2" quotePrefix="1" applyNumberFormat="1" applyFont="1" applyFill="1" applyBorder="1" applyAlignment="1">
      <alignment horizontal="right" vertical="center" wrapText="1" readingOrder="1"/>
    </xf>
    <xf numFmtId="188" fontId="19" fillId="0" borderId="3" xfId="2" quotePrefix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4" fontId="9" fillId="0" borderId="0" xfId="0" applyNumberFormat="1" applyFont="1"/>
    <xf numFmtId="0" fontId="3" fillId="0" borderId="2" xfId="1" applyNumberFormat="1" applyFont="1" applyFill="1" applyBorder="1" applyAlignment="1">
      <alignment horizontal="left" vertical="center" wrapText="1" readingOrder="1"/>
    </xf>
    <xf numFmtId="43" fontId="55" fillId="0" borderId="1" xfId="1" applyNumberFormat="1" applyFont="1" applyFill="1" applyBorder="1" applyAlignment="1">
      <alignment horizontal="right" vertical="center" wrapText="1" readingOrder="1"/>
    </xf>
    <xf numFmtId="0" fontId="55" fillId="0" borderId="2" xfId="1" applyNumberFormat="1" applyFont="1" applyFill="1" applyBorder="1" applyAlignment="1">
      <alignment horizontal="right" vertical="center" wrapText="1" readingOrder="1"/>
    </xf>
    <xf numFmtId="43" fontId="57" fillId="0" borderId="13" xfId="1" applyNumberFormat="1" applyFont="1" applyFill="1" applyBorder="1" applyAlignment="1">
      <alignment horizontal="right" vertical="center" wrapText="1" readingOrder="1"/>
    </xf>
    <xf numFmtId="0" fontId="57" fillId="0" borderId="1" xfId="1" applyNumberFormat="1" applyFont="1" applyFill="1" applyBorder="1" applyAlignment="1">
      <alignment horizontal="right" vertical="center" wrapText="1" readingOrder="1"/>
    </xf>
    <xf numFmtId="43" fontId="60" fillId="0" borderId="1" xfId="1" applyNumberFormat="1" applyFont="1" applyFill="1" applyBorder="1" applyAlignment="1">
      <alignment horizontal="right" vertical="center" wrapText="1" readingOrder="1"/>
    </xf>
    <xf numFmtId="0" fontId="60" fillId="0" borderId="2" xfId="1" applyNumberFormat="1" applyFont="1" applyFill="1" applyBorder="1" applyAlignment="1">
      <alignment horizontal="right" vertical="center" wrapText="1" readingOrder="1"/>
    </xf>
    <xf numFmtId="4" fontId="9" fillId="0" borderId="20" xfId="0" applyNumberFormat="1" applyFont="1" applyBorder="1"/>
    <xf numFmtId="4" fontId="11" fillId="0" borderId="20" xfId="0" applyNumberFormat="1" applyFont="1" applyBorder="1"/>
    <xf numFmtId="0" fontId="1" fillId="0" borderId="0" xfId="0" applyFont="1" applyFill="1" applyBorder="1"/>
    <xf numFmtId="0" fontId="1" fillId="0" borderId="0" xfId="0" applyFont="1" applyFill="1" applyBorder="1"/>
    <xf numFmtId="43" fontId="34" fillId="0" borderId="0" xfId="2" applyFont="1" applyBorder="1" applyAlignment="1">
      <alignment horizontal="right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1" fillId="0" borderId="1" xfId="2" applyFont="1" applyFill="1" applyBorder="1" applyAlignment="1">
      <alignment horizontal="right" vertical="center" wrapText="1" readingOrder="1"/>
    </xf>
    <xf numFmtId="43" fontId="52" fillId="0" borderId="2" xfId="2" applyFont="1" applyFill="1" applyBorder="1" applyAlignment="1">
      <alignment vertical="top" wrapText="1"/>
    </xf>
    <xf numFmtId="43" fontId="52" fillId="0" borderId="3" xfId="2" applyFont="1" applyFill="1" applyBorder="1" applyAlignment="1">
      <alignment vertical="top" wrapText="1"/>
    </xf>
    <xf numFmtId="0" fontId="55" fillId="0" borderId="1" xfId="1" applyNumberFormat="1" applyFont="1" applyFill="1" applyBorder="1" applyAlignment="1">
      <alignment horizontal="center" vertical="center" wrapText="1" readingOrder="1"/>
    </xf>
    <xf numFmtId="0" fontId="56" fillId="0" borderId="2" xfId="1" applyNumberFormat="1" applyFont="1" applyFill="1" applyBorder="1" applyAlignment="1">
      <alignment vertical="top" wrapText="1"/>
    </xf>
    <xf numFmtId="0" fontId="56" fillId="0" borderId="3" xfId="1" applyNumberFormat="1" applyFont="1" applyFill="1" applyBorder="1" applyAlignment="1">
      <alignment vertical="top" wrapText="1"/>
    </xf>
    <xf numFmtId="43" fontId="5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50" fillId="0" borderId="13" xfId="2" quotePrefix="1" applyFont="1" applyFill="1" applyBorder="1" applyAlignment="1">
      <alignment horizontal="right" vertical="top" wrapText="1"/>
    </xf>
    <xf numFmtId="43" fontId="50" fillId="0" borderId="3" xfId="2" applyFont="1" applyFill="1" applyBorder="1" applyAlignment="1">
      <alignment horizontal="right"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19" fillId="0" borderId="13" xfId="2" quotePrefix="1" applyNumberFormat="1" applyFont="1" applyFill="1" applyBorder="1" applyAlignment="1">
      <alignment horizontal="right" vertical="center" wrapText="1" readingOrder="1"/>
    </xf>
    <xf numFmtId="188" fontId="19" fillId="0" borderId="2" xfId="2" quotePrefix="1" applyNumberFormat="1" applyFont="1" applyFill="1" applyBorder="1" applyAlignment="1">
      <alignment horizontal="right" vertical="center" wrapText="1" readingOrder="1"/>
    </xf>
    <xf numFmtId="188" fontId="19" fillId="0" borderId="3" xfId="2" quotePrefix="1" applyNumberFormat="1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43" fontId="5" fillId="0" borderId="13" xfId="1" applyNumberFormat="1" applyFont="1" applyFill="1" applyBorder="1" applyAlignment="1">
      <alignment horizontal="center" vertical="center" wrapText="1" readingOrder="1"/>
    </xf>
    <xf numFmtId="43" fontId="5" fillId="0" borderId="2" xfId="1" applyNumberFormat="1" applyFont="1" applyFill="1" applyBorder="1" applyAlignment="1">
      <alignment horizontal="center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17" fillId="0" borderId="13" xfId="1" applyNumberFormat="1" applyFont="1" applyFill="1" applyBorder="1" applyAlignment="1">
      <alignment horizontal="right" vertical="top" wrapText="1"/>
    </xf>
    <xf numFmtId="0" fontId="17" fillId="0" borderId="3" xfId="1" applyNumberFormat="1" applyFont="1" applyFill="1" applyBorder="1" applyAlignment="1">
      <alignment horizontal="right" vertical="top" wrapText="1"/>
    </xf>
    <xf numFmtId="2" fontId="50" fillId="0" borderId="13" xfId="1" applyNumberFormat="1" applyFont="1" applyFill="1" applyBorder="1" applyAlignment="1">
      <alignment horizontal="right" vertical="top" wrapText="1"/>
    </xf>
    <xf numFmtId="2" fontId="50" fillId="0" borderId="3" xfId="1" applyNumberFormat="1" applyFont="1" applyFill="1" applyBorder="1" applyAlignment="1">
      <alignment horizontal="right"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0" fillId="0" borderId="1" xfId="1" applyNumberFormat="1" applyFont="1" applyFill="1" applyBorder="1" applyAlignment="1">
      <alignment horizontal="center" vertical="center" wrapText="1" readingOrder="1"/>
    </xf>
    <xf numFmtId="0" fontId="61" fillId="0" borderId="2" xfId="1" applyNumberFormat="1" applyFont="1" applyFill="1" applyBorder="1" applyAlignment="1">
      <alignment vertical="top" wrapText="1"/>
    </xf>
    <xf numFmtId="0" fontId="61" fillId="0" borderId="3" xfId="1" applyNumberFormat="1" applyFont="1" applyFill="1" applyBorder="1" applyAlignment="1">
      <alignment vertical="top" wrapText="1"/>
    </xf>
    <xf numFmtId="43" fontId="60" fillId="0" borderId="1" xfId="1" applyNumberFormat="1" applyFont="1" applyFill="1" applyBorder="1" applyAlignment="1">
      <alignment horizontal="right" vertical="center" wrapText="1" readingOrder="1"/>
    </xf>
    <xf numFmtId="2" fontId="17" fillId="0" borderId="13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58" fillId="0" borderId="1" xfId="1" applyNumberFormat="1" applyFont="1" applyFill="1" applyBorder="1" applyAlignment="1">
      <alignment vertical="center" wrapText="1" readingOrder="1"/>
    </xf>
    <xf numFmtId="0" fontId="59" fillId="0" borderId="2" xfId="1" applyNumberFormat="1" applyFont="1" applyFill="1" applyBorder="1" applyAlignment="1">
      <alignment vertical="top" wrapText="1"/>
    </xf>
    <xf numFmtId="0" fontId="59" fillId="0" borderId="3" xfId="1" applyNumberFormat="1" applyFont="1" applyFill="1" applyBorder="1" applyAlignment="1">
      <alignment vertical="top" wrapText="1"/>
    </xf>
    <xf numFmtId="43" fontId="57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3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showGridLines="0" tabSelected="1" workbookViewId="0">
      <pane ySplit="3" topLeftCell="A39" activePane="bottomLeft" state="frozen"/>
      <selection pane="bottomLeft" activeCell="I60" sqref="I60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09"/>
      <c r="B1" s="310"/>
      <c r="C1" s="310"/>
      <c r="D1" s="310"/>
      <c r="E1" s="310"/>
      <c r="G1" s="311" t="s">
        <v>119</v>
      </c>
      <c r="H1" s="310"/>
      <c r="I1" s="310"/>
      <c r="J1" s="310"/>
      <c r="K1" s="310"/>
      <c r="O1" s="1"/>
    </row>
    <row r="2" spans="1:16" ht="21.2" customHeight="1">
      <c r="G2" s="312" t="s">
        <v>0</v>
      </c>
      <c r="H2" s="310"/>
      <c r="I2" s="310"/>
      <c r="J2" s="310"/>
      <c r="K2" s="310"/>
    </row>
    <row r="3" spans="1:16" ht="21.2" customHeight="1">
      <c r="G3" s="311" t="s">
        <v>274</v>
      </c>
      <c r="H3" s="310"/>
      <c r="I3" s="310"/>
      <c r="J3" s="310"/>
      <c r="K3" s="310"/>
    </row>
    <row r="4" spans="1:16">
      <c r="A4" s="313" t="s">
        <v>1</v>
      </c>
      <c r="B4" s="302"/>
      <c r="C4" s="302"/>
      <c r="D4" s="302"/>
      <c r="E4" s="302"/>
      <c r="F4" s="302"/>
      <c r="G4" s="302"/>
      <c r="H4" s="302"/>
      <c r="I4" s="303"/>
      <c r="J4" s="3" t="s">
        <v>2</v>
      </c>
      <c r="K4" s="306" t="s">
        <v>3</v>
      </c>
      <c r="L4" s="307"/>
      <c r="M4" s="308"/>
      <c r="N4" s="306" t="s">
        <v>4</v>
      </c>
      <c r="O4" s="307"/>
      <c r="P4" s="308"/>
    </row>
    <row r="5" spans="1:16" ht="40.5" customHeight="1">
      <c r="A5" s="313" t="s">
        <v>5</v>
      </c>
      <c r="B5" s="302"/>
      <c r="C5" s="303"/>
      <c r="E5" s="313" t="s">
        <v>6</v>
      </c>
      <c r="F5" s="302"/>
      <c r="G5" s="303"/>
      <c r="H5" s="2" t="s">
        <v>7</v>
      </c>
      <c r="I5" s="2" t="s">
        <v>8</v>
      </c>
      <c r="J5" s="4" t="s">
        <v>9</v>
      </c>
      <c r="K5" s="319" t="s">
        <v>9</v>
      </c>
      <c r="L5" s="320"/>
      <c r="M5" s="321"/>
      <c r="N5" s="319" t="s">
        <v>10</v>
      </c>
      <c r="O5" s="320"/>
      <c r="P5" s="321"/>
    </row>
    <row r="6" spans="1:16">
      <c r="A6" s="318" t="s">
        <v>9</v>
      </c>
      <c r="B6" s="302"/>
      <c r="C6" s="303"/>
      <c r="E6" s="317" t="s">
        <v>9</v>
      </c>
      <c r="F6" s="302"/>
      <c r="G6" s="303"/>
      <c r="H6" s="5" t="s">
        <v>9</v>
      </c>
      <c r="I6" s="258">
        <v>33485484.77</v>
      </c>
      <c r="J6" s="6" t="s">
        <v>11</v>
      </c>
      <c r="K6" s="318" t="s">
        <v>9</v>
      </c>
      <c r="L6" s="302"/>
      <c r="M6" s="303"/>
      <c r="N6" s="323">
        <v>41591222.340000004</v>
      </c>
      <c r="O6" s="324"/>
      <c r="P6" s="325"/>
    </row>
    <row r="7" spans="1:16">
      <c r="A7" s="314">
        <v>270000</v>
      </c>
      <c r="B7" s="315"/>
      <c r="C7" s="316"/>
      <c r="E7" s="317" t="s">
        <v>12</v>
      </c>
      <c r="F7" s="302"/>
      <c r="G7" s="303"/>
      <c r="H7" s="68">
        <v>270000</v>
      </c>
      <c r="I7" s="73">
        <v>277049.52</v>
      </c>
      <c r="J7" s="7" t="s">
        <v>13</v>
      </c>
      <c r="K7" s="301">
        <v>41100000</v>
      </c>
      <c r="L7" s="302"/>
      <c r="M7" s="303"/>
      <c r="N7" s="314">
        <v>6204.27</v>
      </c>
      <c r="O7" s="315"/>
      <c r="P7" s="316"/>
    </row>
    <row r="8" spans="1:16">
      <c r="A8" s="314">
        <v>314000</v>
      </c>
      <c r="B8" s="315"/>
      <c r="C8" s="316"/>
      <c r="E8" s="317" t="s">
        <v>12</v>
      </c>
      <c r="F8" s="302"/>
      <c r="G8" s="303"/>
      <c r="H8" s="68">
        <v>314000</v>
      </c>
      <c r="I8" s="73">
        <v>193614.5</v>
      </c>
      <c r="J8" s="7" t="s">
        <v>14</v>
      </c>
      <c r="K8" s="301">
        <v>41200000</v>
      </c>
      <c r="L8" s="302"/>
      <c r="M8" s="303"/>
      <c r="N8" s="314">
        <v>15132</v>
      </c>
      <c r="O8" s="315"/>
      <c r="P8" s="316"/>
    </row>
    <row r="9" spans="1:16">
      <c r="A9" s="314">
        <v>120000</v>
      </c>
      <c r="B9" s="315"/>
      <c r="C9" s="316"/>
      <c r="E9" s="317" t="s">
        <v>12</v>
      </c>
      <c r="F9" s="302"/>
      <c r="G9" s="303"/>
      <c r="H9" s="68">
        <v>120000</v>
      </c>
      <c r="I9" s="73">
        <v>79700.509999999995</v>
      </c>
      <c r="J9" s="7" t="s">
        <v>15</v>
      </c>
      <c r="K9" s="301">
        <v>41300000</v>
      </c>
      <c r="L9" s="302"/>
      <c r="M9" s="303"/>
      <c r="N9" s="322">
        <v>0</v>
      </c>
      <c r="O9" s="302"/>
      <c r="P9" s="303"/>
    </row>
    <row r="10" spans="1:16">
      <c r="A10" s="314">
        <v>50000</v>
      </c>
      <c r="B10" s="315"/>
      <c r="C10" s="316"/>
      <c r="E10" s="317" t="s">
        <v>12</v>
      </c>
      <c r="F10" s="302"/>
      <c r="G10" s="303"/>
      <c r="H10" s="68">
        <v>50000</v>
      </c>
      <c r="I10" s="73">
        <v>101280</v>
      </c>
      <c r="J10" s="7" t="s">
        <v>16</v>
      </c>
      <c r="K10" s="301">
        <v>41500000</v>
      </c>
      <c r="L10" s="302"/>
      <c r="M10" s="303"/>
      <c r="N10" s="314">
        <v>0</v>
      </c>
      <c r="O10" s="315"/>
      <c r="P10" s="316"/>
    </row>
    <row r="11" spans="1:16">
      <c r="A11" s="314">
        <v>17422000</v>
      </c>
      <c r="B11" s="315"/>
      <c r="C11" s="316"/>
      <c r="E11" s="317" t="s">
        <v>12</v>
      </c>
      <c r="F11" s="302"/>
      <c r="G11" s="303"/>
      <c r="H11" s="68">
        <v>17422000</v>
      </c>
      <c r="I11" s="73">
        <v>13645142.76</v>
      </c>
      <c r="J11" s="7" t="s">
        <v>17</v>
      </c>
      <c r="K11" s="301">
        <v>42100000</v>
      </c>
      <c r="L11" s="302"/>
      <c r="M11" s="303"/>
      <c r="N11" s="314">
        <v>1305826.07</v>
      </c>
      <c r="O11" s="315"/>
      <c r="P11" s="316"/>
    </row>
    <row r="12" spans="1:16">
      <c r="A12" s="314">
        <v>29044000</v>
      </c>
      <c r="B12" s="315"/>
      <c r="C12" s="316"/>
      <c r="E12" s="317" t="s">
        <v>12</v>
      </c>
      <c r="F12" s="302"/>
      <c r="G12" s="303"/>
      <c r="H12" s="68">
        <v>29044000</v>
      </c>
      <c r="I12" s="73">
        <v>22833713</v>
      </c>
      <c r="J12" s="7" t="s">
        <v>18</v>
      </c>
      <c r="K12" s="301">
        <v>43100000</v>
      </c>
      <c r="L12" s="302"/>
      <c r="M12" s="303"/>
      <c r="N12" s="314">
        <v>224870</v>
      </c>
      <c r="O12" s="315"/>
      <c r="P12" s="316"/>
    </row>
    <row r="13" spans="1:16">
      <c r="A13" s="339">
        <f>SUM(A7:A12)</f>
        <v>47220000</v>
      </c>
      <c r="B13" s="315"/>
      <c r="C13" s="316"/>
      <c r="E13" s="340" t="s">
        <v>12</v>
      </c>
      <c r="F13" s="341"/>
      <c r="G13" s="342"/>
      <c r="H13" s="69">
        <f>SUM(H7:H12)</f>
        <v>47220000</v>
      </c>
      <c r="I13" s="289">
        <f>SUM(I7:I12)</f>
        <v>37130500.289999999</v>
      </c>
      <c r="J13" s="290" t="s">
        <v>19</v>
      </c>
      <c r="K13" s="326" t="s">
        <v>20</v>
      </c>
      <c r="L13" s="327"/>
      <c r="M13" s="328"/>
      <c r="N13" s="329">
        <f>SUM(N7:N12)</f>
        <v>1552032.34</v>
      </c>
      <c r="O13" s="327"/>
      <c r="P13" s="328"/>
    </row>
    <row r="14" spans="1:16" s="278" customFormat="1" ht="15.75" customHeight="1">
      <c r="A14" s="282"/>
      <c r="B14" s="279"/>
      <c r="C14" s="280"/>
      <c r="E14" s="283"/>
      <c r="F14" s="284"/>
      <c r="G14" s="285"/>
      <c r="H14" s="281"/>
      <c r="I14" s="281">
        <v>28200</v>
      </c>
      <c r="J14" s="288" t="s">
        <v>268</v>
      </c>
      <c r="K14" s="345"/>
      <c r="L14" s="346"/>
      <c r="M14" s="347"/>
      <c r="N14" s="348">
        <v>0</v>
      </c>
      <c r="O14" s="349"/>
      <c r="P14" s="76">
        <f>SUM(N14)</f>
        <v>0</v>
      </c>
    </row>
    <row r="15" spans="1:16">
      <c r="A15" s="343">
        <f>A13</f>
        <v>47220000</v>
      </c>
      <c r="B15" s="302"/>
      <c r="C15" s="303"/>
      <c r="E15" s="344" t="s">
        <v>12</v>
      </c>
      <c r="F15" s="302"/>
      <c r="G15" s="303"/>
      <c r="H15" s="69">
        <f>H13</f>
        <v>47220000</v>
      </c>
      <c r="I15" s="289">
        <f>SUM(I13:I14)</f>
        <v>37158700.289999999</v>
      </c>
      <c r="J15" s="290" t="s">
        <v>19</v>
      </c>
      <c r="K15" s="326" t="s">
        <v>20</v>
      </c>
      <c r="L15" s="327"/>
      <c r="M15" s="328"/>
      <c r="N15" s="329">
        <f>SUM(N13:N14)</f>
        <v>1552032.34</v>
      </c>
      <c r="O15" s="327"/>
      <c r="P15" s="328"/>
    </row>
    <row r="16" spans="1:16">
      <c r="A16" s="330" t="s">
        <v>12</v>
      </c>
      <c r="B16" s="315"/>
      <c r="C16" s="316"/>
      <c r="E16" s="331">
        <v>0</v>
      </c>
      <c r="F16" s="332"/>
      <c r="G16" s="333"/>
      <c r="H16" s="5" t="s">
        <v>12</v>
      </c>
      <c r="I16" s="73">
        <v>93412.87</v>
      </c>
      <c r="J16" s="7" t="s">
        <v>21</v>
      </c>
      <c r="K16" s="301">
        <v>21040001</v>
      </c>
      <c r="L16" s="302"/>
      <c r="M16" s="303"/>
      <c r="N16" s="314">
        <v>11088.41</v>
      </c>
      <c r="O16" s="315"/>
      <c r="P16" s="316"/>
    </row>
    <row r="17" spans="1:16" s="195" customFormat="1" ht="16.5" customHeight="1">
      <c r="A17" s="196"/>
      <c r="B17" s="337" t="s">
        <v>12</v>
      </c>
      <c r="C17" s="338"/>
      <c r="E17" s="331">
        <v>0</v>
      </c>
      <c r="F17" s="332"/>
      <c r="G17" s="333"/>
      <c r="H17" s="194">
        <v>0</v>
      </c>
      <c r="I17" s="191">
        <v>0</v>
      </c>
      <c r="J17" s="7" t="s">
        <v>193</v>
      </c>
      <c r="K17" s="334">
        <v>21040005</v>
      </c>
      <c r="L17" s="335"/>
      <c r="M17" s="336"/>
      <c r="N17" s="304">
        <v>0</v>
      </c>
      <c r="O17" s="305"/>
      <c r="P17" s="192">
        <f>SUM(N17)</f>
        <v>0</v>
      </c>
    </row>
    <row r="18" spans="1:16">
      <c r="A18" s="317" t="s">
        <v>12</v>
      </c>
      <c r="B18" s="302"/>
      <c r="C18" s="303"/>
      <c r="E18" s="331">
        <v>0</v>
      </c>
      <c r="F18" s="332"/>
      <c r="G18" s="333"/>
      <c r="H18" s="5" t="s">
        <v>12</v>
      </c>
      <c r="I18" s="73">
        <v>76750</v>
      </c>
      <c r="J18" s="7" t="s">
        <v>38</v>
      </c>
      <c r="K18" s="301">
        <v>21040008</v>
      </c>
      <c r="L18" s="302"/>
      <c r="M18" s="303"/>
      <c r="N18" s="314">
        <v>21300</v>
      </c>
      <c r="O18" s="315"/>
      <c r="P18" s="316"/>
    </row>
    <row r="19" spans="1:16" s="61" customFormat="1" ht="18" customHeight="1">
      <c r="A19" s="62"/>
      <c r="B19" s="355" t="s">
        <v>12</v>
      </c>
      <c r="C19" s="356"/>
      <c r="E19" s="317" t="s">
        <v>12</v>
      </c>
      <c r="F19" s="302"/>
      <c r="G19" s="303"/>
      <c r="H19" s="71">
        <v>0</v>
      </c>
      <c r="I19" s="73">
        <v>71680</v>
      </c>
      <c r="J19" s="7" t="s">
        <v>22</v>
      </c>
      <c r="K19" s="301">
        <v>21040013</v>
      </c>
      <c r="L19" s="302"/>
      <c r="M19" s="303"/>
      <c r="N19" s="353">
        <v>8960</v>
      </c>
      <c r="O19" s="354"/>
      <c r="P19" s="76">
        <f t="shared" ref="P19:P24" si="0">SUM(N19)</f>
        <v>8960</v>
      </c>
    </row>
    <row r="20" spans="1:16" s="61" customFormat="1">
      <c r="A20" s="62"/>
      <c r="B20" s="60"/>
      <c r="C20" s="70">
        <v>0</v>
      </c>
      <c r="E20" s="331">
        <v>0</v>
      </c>
      <c r="F20" s="332"/>
      <c r="G20" s="333"/>
      <c r="H20" s="71">
        <v>0</v>
      </c>
      <c r="I20" s="73">
        <v>0</v>
      </c>
      <c r="J20" s="7" t="s">
        <v>39</v>
      </c>
      <c r="K20" s="301">
        <v>21040014</v>
      </c>
      <c r="L20" s="302"/>
      <c r="M20" s="303"/>
      <c r="N20" s="353">
        <v>0</v>
      </c>
      <c r="O20" s="354"/>
      <c r="P20" s="76">
        <f t="shared" si="0"/>
        <v>0</v>
      </c>
    </row>
    <row r="21" spans="1:16" s="146" customFormat="1" ht="18" customHeight="1">
      <c r="A21" s="148"/>
      <c r="B21" s="147"/>
      <c r="C21" s="70">
        <v>0</v>
      </c>
      <c r="E21" s="350">
        <v>0</v>
      </c>
      <c r="F21" s="351"/>
      <c r="G21" s="352"/>
      <c r="H21" s="149">
        <v>0</v>
      </c>
      <c r="I21" s="150">
        <v>100000</v>
      </c>
      <c r="J21" s="7" t="s">
        <v>263</v>
      </c>
      <c r="K21" s="334">
        <v>11044000</v>
      </c>
      <c r="L21" s="335"/>
      <c r="M21" s="336"/>
      <c r="N21" s="304">
        <v>0</v>
      </c>
      <c r="O21" s="305"/>
      <c r="P21" s="76">
        <f t="shared" si="0"/>
        <v>0</v>
      </c>
    </row>
    <row r="22" spans="1:16" s="185" customFormat="1">
      <c r="A22" s="183"/>
      <c r="B22" s="182"/>
      <c r="C22" s="70">
        <v>0</v>
      </c>
      <c r="E22" s="187"/>
      <c r="F22" s="188"/>
      <c r="G22" s="189">
        <v>0</v>
      </c>
      <c r="H22" s="184">
        <v>0</v>
      </c>
      <c r="I22" s="186">
        <v>7056</v>
      </c>
      <c r="J22" s="7" t="s">
        <v>189</v>
      </c>
      <c r="K22" s="334">
        <v>11043001</v>
      </c>
      <c r="L22" s="335"/>
      <c r="M22" s="336"/>
      <c r="N22" s="304">
        <v>0</v>
      </c>
      <c r="O22" s="305"/>
      <c r="P22" s="76">
        <f t="shared" si="0"/>
        <v>0</v>
      </c>
    </row>
    <row r="23" spans="1:16" s="195" customFormat="1">
      <c r="A23" s="193"/>
      <c r="B23" s="357">
        <v>0</v>
      </c>
      <c r="C23" s="358"/>
      <c r="E23" s="350">
        <v>0</v>
      </c>
      <c r="F23" s="351"/>
      <c r="G23" s="352"/>
      <c r="H23" s="194">
        <v>0</v>
      </c>
      <c r="I23" s="191">
        <v>0</v>
      </c>
      <c r="J23" s="7" t="s">
        <v>137</v>
      </c>
      <c r="K23" s="334">
        <v>11042000</v>
      </c>
      <c r="L23" s="335"/>
      <c r="M23" s="336"/>
      <c r="N23" s="304">
        <v>0</v>
      </c>
      <c r="O23" s="305"/>
      <c r="P23" s="76">
        <f t="shared" si="0"/>
        <v>0</v>
      </c>
    </row>
    <row r="24" spans="1:16" s="225" customFormat="1" ht="17.25" customHeight="1">
      <c r="A24" s="224"/>
      <c r="B24" s="208"/>
      <c r="C24" s="230">
        <v>0</v>
      </c>
      <c r="E24" s="227"/>
      <c r="F24" s="228"/>
      <c r="G24" s="229">
        <v>0</v>
      </c>
      <c r="H24" s="226">
        <v>0</v>
      </c>
      <c r="I24" s="223">
        <v>219250</v>
      </c>
      <c r="J24" s="7" t="s">
        <v>196</v>
      </c>
      <c r="K24" s="334">
        <v>11041000</v>
      </c>
      <c r="L24" s="335"/>
      <c r="M24" s="336"/>
      <c r="N24" s="304">
        <v>68400</v>
      </c>
      <c r="O24" s="305"/>
      <c r="P24" s="76">
        <f t="shared" si="0"/>
        <v>68400</v>
      </c>
    </row>
    <row r="25" spans="1:16" s="202" customFormat="1" ht="15.75" customHeight="1">
      <c r="A25" s="200"/>
      <c r="B25" s="208"/>
      <c r="C25" s="207">
        <v>0</v>
      </c>
      <c r="E25" s="203"/>
      <c r="F25" s="204"/>
      <c r="G25" s="205">
        <v>0</v>
      </c>
      <c r="H25" s="201">
        <v>0</v>
      </c>
      <c r="I25" s="206">
        <v>823282.91</v>
      </c>
      <c r="J25" s="7" t="s">
        <v>264</v>
      </c>
      <c r="K25" s="301">
        <v>21040016</v>
      </c>
      <c r="L25" s="302"/>
      <c r="M25" s="303"/>
      <c r="N25" s="304">
        <v>0</v>
      </c>
      <c r="O25" s="305"/>
      <c r="P25" s="76">
        <f>SUM(N25:O25)</f>
        <v>0</v>
      </c>
    </row>
    <row r="26" spans="1:16" s="233" customFormat="1" ht="14.25" customHeight="1">
      <c r="A26" s="232"/>
      <c r="B26" s="208"/>
      <c r="C26" s="238">
        <v>0</v>
      </c>
      <c r="E26" s="235"/>
      <c r="F26" s="236"/>
      <c r="G26" s="237">
        <v>0</v>
      </c>
      <c r="H26" s="234">
        <v>0</v>
      </c>
      <c r="I26" s="231">
        <v>0</v>
      </c>
      <c r="J26" s="7" t="s">
        <v>37</v>
      </c>
      <c r="K26" s="301">
        <v>21040007</v>
      </c>
      <c r="L26" s="302"/>
      <c r="M26" s="303"/>
      <c r="N26" s="353" t="s">
        <v>194</v>
      </c>
      <c r="O26" s="354"/>
      <c r="P26" s="76">
        <f>SUM(N26:O26)</f>
        <v>0</v>
      </c>
    </row>
    <row r="27" spans="1:16" s="270" customFormat="1" ht="14.25" customHeight="1">
      <c r="A27" s="272"/>
      <c r="B27" s="208"/>
      <c r="C27" s="277"/>
      <c r="E27" s="274"/>
      <c r="F27" s="275"/>
      <c r="G27" s="276"/>
      <c r="H27" s="273"/>
      <c r="I27" s="271">
        <v>4430</v>
      </c>
      <c r="J27" s="7" t="s">
        <v>265</v>
      </c>
      <c r="K27" s="301">
        <v>21040099</v>
      </c>
      <c r="L27" s="302"/>
      <c r="M27" s="303"/>
      <c r="N27" s="304">
        <v>0</v>
      </c>
      <c r="O27" s="305"/>
      <c r="P27" s="76"/>
    </row>
    <row r="28" spans="1:16">
      <c r="A28" s="317" t="s">
        <v>12</v>
      </c>
      <c r="B28" s="302"/>
      <c r="C28" s="303"/>
      <c r="E28" s="317" t="s">
        <v>12</v>
      </c>
      <c r="F28" s="302"/>
      <c r="G28" s="303"/>
      <c r="H28" s="5" t="s">
        <v>12</v>
      </c>
      <c r="I28" s="75">
        <v>1600</v>
      </c>
      <c r="J28" s="7" t="s">
        <v>211</v>
      </c>
      <c r="K28" s="301">
        <v>21040099</v>
      </c>
      <c r="L28" s="302"/>
      <c r="M28" s="303"/>
      <c r="N28" s="314">
        <v>0</v>
      </c>
      <c r="O28" s="315"/>
      <c r="P28" s="316"/>
    </row>
    <row r="29" spans="1:16" s="155" customFormat="1">
      <c r="A29" s="154"/>
      <c r="B29" s="355" t="s">
        <v>12</v>
      </c>
      <c r="C29" s="356"/>
      <c r="E29" s="317" t="s">
        <v>12</v>
      </c>
      <c r="F29" s="302"/>
      <c r="G29" s="303"/>
      <c r="H29" s="154" t="s">
        <v>12</v>
      </c>
      <c r="I29" s="157">
        <v>82163.59</v>
      </c>
      <c r="J29" s="7" t="s">
        <v>40</v>
      </c>
      <c r="K29" s="301">
        <v>31000000</v>
      </c>
      <c r="L29" s="302"/>
      <c r="M29" s="303"/>
      <c r="N29" s="353">
        <v>0</v>
      </c>
      <c r="O29" s="354"/>
      <c r="P29" s="156">
        <f>SUM(N29)</f>
        <v>0</v>
      </c>
    </row>
    <row r="30" spans="1:16" ht="14.25" customHeight="1">
      <c r="A30" s="317" t="s">
        <v>12</v>
      </c>
      <c r="B30" s="302"/>
      <c r="C30" s="303"/>
      <c r="E30" s="344" t="s">
        <v>12</v>
      </c>
      <c r="F30" s="302"/>
      <c r="G30" s="303"/>
      <c r="H30" s="8" t="s">
        <v>12</v>
      </c>
      <c r="I30" s="74">
        <f>SUM(I16:I29)</f>
        <v>1479625.37</v>
      </c>
      <c r="J30" s="9" t="s">
        <v>19</v>
      </c>
      <c r="K30" s="359" t="s">
        <v>20</v>
      </c>
      <c r="L30" s="302"/>
      <c r="M30" s="303"/>
      <c r="N30" s="343">
        <f>SUM(N16:N29)</f>
        <v>109748.41</v>
      </c>
      <c r="O30" s="302"/>
      <c r="P30" s="303"/>
    </row>
    <row r="31" spans="1:16">
      <c r="A31" s="360">
        <f>SUM(A15:A30)</f>
        <v>47220000</v>
      </c>
      <c r="B31" s="361"/>
      <c r="C31" s="362"/>
      <c r="E31" s="363" t="s">
        <v>12</v>
      </c>
      <c r="F31" s="361"/>
      <c r="G31" s="362"/>
      <c r="H31" s="77">
        <f>SUM(H15:H30)</f>
        <v>47220000</v>
      </c>
      <c r="I31" s="77">
        <f>I15+I30</f>
        <v>38638325.659999996</v>
      </c>
      <c r="J31" s="10" t="s">
        <v>23</v>
      </c>
      <c r="K31" s="364" t="s">
        <v>20</v>
      </c>
      <c r="L31" s="361"/>
      <c r="M31" s="362"/>
      <c r="N31" s="360">
        <f>N15+N30</f>
        <v>1661780.75</v>
      </c>
      <c r="O31" s="361"/>
      <c r="P31" s="362"/>
    </row>
    <row r="32" spans="1:16">
      <c r="A32" s="314">
        <v>12787995</v>
      </c>
      <c r="B32" s="315"/>
      <c r="C32" s="316"/>
      <c r="E32" s="317" t="s">
        <v>12</v>
      </c>
      <c r="F32" s="302"/>
      <c r="G32" s="303"/>
      <c r="H32" s="68">
        <v>12787995</v>
      </c>
      <c r="I32" s="73">
        <v>8657986</v>
      </c>
      <c r="J32" s="7" t="s">
        <v>24</v>
      </c>
      <c r="K32" s="301">
        <v>51100000</v>
      </c>
      <c r="L32" s="302"/>
      <c r="M32" s="303"/>
      <c r="N32" s="314">
        <v>1088660</v>
      </c>
      <c r="O32" s="315"/>
      <c r="P32" s="316"/>
    </row>
    <row r="33" spans="1:16">
      <c r="A33" s="314">
        <v>2398320</v>
      </c>
      <c r="B33" s="315"/>
      <c r="C33" s="316"/>
      <c r="E33" s="317" t="s">
        <v>12</v>
      </c>
      <c r="F33" s="302"/>
      <c r="G33" s="303"/>
      <c r="H33" s="68">
        <v>2398320</v>
      </c>
      <c r="I33" s="73">
        <v>1519680</v>
      </c>
      <c r="J33" s="7" t="s">
        <v>25</v>
      </c>
      <c r="K33" s="301">
        <v>52100000</v>
      </c>
      <c r="L33" s="302"/>
      <c r="M33" s="303"/>
      <c r="N33" s="314">
        <v>185460</v>
      </c>
      <c r="O33" s="315"/>
      <c r="P33" s="316"/>
    </row>
    <row r="34" spans="1:16">
      <c r="A34" s="314">
        <v>9579000</v>
      </c>
      <c r="B34" s="315"/>
      <c r="C34" s="316"/>
      <c r="E34" s="331">
        <v>0</v>
      </c>
      <c r="F34" s="332"/>
      <c r="G34" s="333"/>
      <c r="H34" s="68">
        <v>9579000</v>
      </c>
      <c r="I34" s="73">
        <v>6273642.5499999998</v>
      </c>
      <c r="J34" s="7" t="s">
        <v>26</v>
      </c>
      <c r="K34" s="301">
        <v>52200000</v>
      </c>
      <c r="L34" s="302"/>
      <c r="M34" s="303"/>
      <c r="N34" s="314">
        <v>794415</v>
      </c>
      <c r="O34" s="315"/>
      <c r="P34" s="316"/>
    </row>
    <row r="35" spans="1:16">
      <c r="A35" s="314">
        <v>1355000</v>
      </c>
      <c r="B35" s="315"/>
      <c r="C35" s="316"/>
      <c r="E35" s="317" t="s">
        <v>12</v>
      </c>
      <c r="F35" s="302"/>
      <c r="G35" s="303"/>
      <c r="H35" s="68">
        <v>1355000</v>
      </c>
      <c r="I35" s="73">
        <v>203650</v>
      </c>
      <c r="J35" s="7" t="s">
        <v>27</v>
      </c>
      <c r="K35" s="301">
        <v>53100000</v>
      </c>
      <c r="L35" s="302"/>
      <c r="M35" s="303"/>
      <c r="N35" s="314">
        <v>22200</v>
      </c>
      <c r="O35" s="315"/>
      <c r="P35" s="316"/>
    </row>
    <row r="36" spans="1:16">
      <c r="A36" s="314">
        <v>5851400</v>
      </c>
      <c r="B36" s="315"/>
      <c r="C36" s="316"/>
      <c r="E36" s="331">
        <v>0</v>
      </c>
      <c r="F36" s="332"/>
      <c r="G36" s="333"/>
      <c r="H36" s="68">
        <v>5851400</v>
      </c>
      <c r="I36" s="73">
        <v>2217379.4700000002</v>
      </c>
      <c r="J36" s="7" t="s">
        <v>28</v>
      </c>
      <c r="K36" s="301">
        <v>5320000</v>
      </c>
      <c r="L36" s="302"/>
      <c r="M36" s="303"/>
      <c r="N36" s="314">
        <v>467861.37</v>
      </c>
      <c r="O36" s="315"/>
      <c r="P36" s="316"/>
    </row>
    <row r="37" spans="1:16">
      <c r="A37" s="314">
        <v>3212485</v>
      </c>
      <c r="B37" s="315"/>
      <c r="C37" s="316"/>
      <c r="E37" s="317" t="s">
        <v>12</v>
      </c>
      <c r="F37" s="302"/>
      <c r="G37" s="303"/>
      <c r="H37" s="68">
        <v>3212485</v>
      </c>
      <c r="I37" s="73">
        <v>1183086.6000000001</v>
      </c>
      <c r="J37" s="7" t="s">
        <v>29</v>
      </c>
      <c r="K37" s="301">
        <v>53300000</v>
      </c>
      <c r="L37" s="302"/>
      <c r="M37" s="303"/>
      <c r="N37" s="314">
        <v>75200</v>
      </c>
      <c r="O37" s="315"/>
      <c r="P37" s="316"/>
    </row>
    <row r="38" spans="1:16">
      <c r="A38" s="314">
        <v>465000</v>
      </c>
      <c r="B38" s="315"/>
      <c r="C38" s="316"/>
      <c r="E38" s="317" t="s">
        <v>12</v>
      </c>
      <c r="F38" s="302"/>
      <c r="G38" s="303"/>
      <c r="H38" s="68">
        <v>465000</v>
      </c>
      <c r="I38" s="73">
        <v>137928.76999999999</v>
      </c>
      <c r="J38" s="7" t="s">
        <v>30</v>
      </c>
      <c r="K38" s="301">
        <v>53400000</v>
      </c>
      <c r="L38" s="302"/>
      <c r="M38" s="303"/>
      <c r="N38" s="314">
        <v>22107.9</v>
      </c>
      <c r="O38" s="315"/>
      <c r="P38" s="316"/>
    </row>
    <row r="39" spans="1:16">
      <c r="A39" s="314">
        <v>1653900</v>
      </c>
      <c r="B39" s="315"/>
      <c r="C39" s="316"/>
      <c r="E39" s="317" t="s">
        <v>12</v>
      </c>
      <c r="F39" s="302"/>
      <c r="G39" s="303"/>
      <c r="H39" s="68">
        <v>1653900</v>
      </c>
      <c r="I39" s="73">
        <v>169402.43</v>
      </c>
      <c r="J39" s="7" t="s">
        <v>31</v>
      </c>
      <c r="K39" s="301">
        <v>54100000</v>
      </c>
      <c r="L39" s="302"/>
      <c r="M39" s="303"/>
      <c r="N39" s="314">
        <v>0</v>
      </c>
      <c r="O39" s="315"/>
      <c r="P39" s="316"/>
    </row>
    <row r="40" spans="1:16">
      <c r="A40" s="314">
        <v>6681900</v>
      </c>
      <c r="B40" s="315"/>
      <c r="C40" s="316"/>
      <c r="E40" s="317" t="s">
        <v>12</v>
      </c>
      <c r="F40" s="302"/>
      <c r="G40" s="303"/>
      <c r="H40" s="68">
        <v>6681900</v>
      </c>
      <c r="I40" s="73">
        <v>3418248</v>
      </c>
      <c r="J40" s="7" t="s">
        <v>32</v>
      </c>
      <c r="K40" s="301">
        <v>54200000</v>
      </c>
      <c r="L40" s="302"/>
      <c r="M40" s="303"/>
      <c r="N40" s="314">
        <v>989700</v>
      </c>
      <c r="O40" s="315"/>
      <c r="P40" s="316"/>
    </row>
    <row r="41" spans="1:16">
      <c r="A41" s="314">
        <v>25000</v>
      </c>
      <c r="B41" s="315"/>
      <c r="C41" s="316"/>
      <c r="E41" s="317" t="s">
        <v>12</v>
      </c>
      <c r="F41" s="302"/>
      <c r="G41" s="303"/>
      <c r="H41" s="68">
        <v>25000</v>
      </c>
      <c r="I41" s="73">
        <v>0</v>
      </c>
      <c r="J41" s="7" t="s">
        <v>33</v>
      </c>
      <c r="K41" s="301">
        <v>55100000</v>
      </c>
      <c r="L41" s="302"/>
      <c r="M41" s="303"/>
      <c r="N41" s="317" t="s">
        <v>194</v>
      </c>
      <c r="O41" s="302"/>
      <c r="P41" s="303"/>
    </row>
    <row r="42" spans="1:16">
      <c r="A42" s="314">
        <v>3210000</v>
      </c>
      <c r="B42" s="315"/>
      <c r="C42" s="316"/>
      <c r="E42" s="317" t="s">
        <v>12</v>
      </c>
      <c r="F42" s="302"/>
      <c r="G42" s="303"/>
      <c r="H42" s="68">
        <v>3210000</v>
      </c>
      <c r="I42" s="73">
        <v>2099500</v>
      </c>
      <c r="J42" s="7" t="s">
        <v>34</v>
      </c>
      <c r="K42" s="301">
        <v>56100000</v>
      </c>
      <c r="L42" s="302"/>
      <c r="M42" s="303"/>
      <c r="N42" s="314">
        <v>696000</v>
      </c>
      <c r="O42" s="315"/>
      <c r="P42" s="316"/>
    </row>
    <row r="43" spans="1:16">
      <c r="A43" s="343">
        <f>A32+A33+A34+A35+A36+A37+A38+A39+A40+A41+A42</f>
        <v>47220000</v>
      </c>
      <c r="B43" s="302"/>
      <c r="C43" s="303"/>
      <c r="E43" s="344" t="s">
        <v>12</v>
      </c>
      <c r="F43" s="302"/>
      <c r="G43" s="303"/>
      <c r="H43" s="69">
        <f>SUM(H32:H42)</f>
        <v>47220000</v>
      </c>
      <c r="I43" s="293">
        <f>SUM(I32:I42)</f>
        <v>25880503.82</v>
      </c>
      <c r="J43" s="294" t="s">
        <v>19</v>
      </c>
      <c r="K43" s="365" t="s">
        <v>20</v>
      </c>
      <c r="L43" s="366"/>
      <c r="M43" s="367"/>
      <c r="N43" s="368">
        <f>SUM(N32:N42)</f>
        <v>4341604.2699999996</v>
      </c>
      <c r="O43" s="366"/>
      <c r="P43" s="367"/>
    </row>
    <row r="44" spans="1:16">
      <c r="A44" s="317" t="s">
        <v>12</v>
      </c>
      <c r="B44" s="302"/>
      <c r="C44" s="303"/>
      <c r="E44" s="317" t="s">
        <v>12</v>
      </c>
      <c r="F44" s="302"/>
      <c r="G44" s="303"/>
      <c r="H44" s="5" t="s">
        <v>12</v>
      </c>
      <c r="I44" s="73">
        <v>5098240.21</v>
      </c>
      <c r="J44" s="7" t="s">
        <v>35</v>
      </c>
      <c r="K44" s="301">
        <v>21010000</v>
      </c>
      <c r="L44" s="302"/>
      <c r="M44" s="303"/>
      <c r="N44" s="314">
        <v>0</v>
      </c>
      <c r="O44" s="315"/>
      <c r="P44" s="316"/>
    </row>
    <row r="45" spans="1:16">
      <c r="A45" s="317" t="s">
        <v>12</v>
      </c>
      <c r="B45" s="302"/>
      <c r="C45" s="303"/>
      <c r="E45" s="317" t="s">
        <v>12</v>
      </c>
      <c r="F45" s="302"/>
      <c r="G45" s="303"/>
      <c r="H45" s="5" t="s">
        <v>12</v>
      </c>
      <c r="I45" s="75" t="s">
        <v>12</v>
      </c>
      <c r="J45" s="7" t="s">
        <v>36</v>
      </c>
      <c r="K45" s="301">
        <v>21020000</v>
      </c>
      <c r="L45" s="302"/>
      <c r="M45" s="303"/>
      <c r="N45" s="331">
        <v>0</v>
      </c>
      <c r="O45" s="332"/>
      <c r="P45" s="333"/>
    </row>
    <row r="46" spans="1:16">
      <c r="A46" s="317" t="s">
        <v>12</v>
      </c>
      <c r="B46" s="302"/>
      <c r="C46" s="303"/>
      <c r="E46" s="317" t="s">
        <v>12</v>
      </c>
      <c r="F46" s="302"/>
      <c r="G46" s="303"/>
      <c r="H46" s="5" t="s">
        <v>12</v>
      </c>
      <c r="I46" s="73">
        <v>112608.35</v>
      </c>
      <c r="J46" s="7" t="s">
        <v>21</v>
      </c>
      <c r="K46" s="301">
        <v>21040001</v>
      </c>
      <c r="L46" s="302"/>
      <c r="M46" s="303"/>
      <c r="N46" s="314">
        <v>16341.67</v>
      </c>
      <c r="O46" s="315"/>
      <c r="P46" s="316"/>
    </row>
    <row r="47" spans="1:16" s="195" customFormat="1">
      <c r="A47" s="193"/>
      <c r="B47" s="369">
        <v>0</v>
      </c>
      <c r="C47" s="370"/>
      <c r="E47" s="350">
        <v>0</v>
      </c>
      <c r="F47" s="351"/>
      <c r="G47" s="352"/>
      <c r="H47" s="194">
        <v>0</v>
      </c>
      <c r="I47" s="191">
        <v>4007.59</v>
      </c>
      <c r="J47" s="7" t="s">
        <v>193</v>
      </c>
      <c r="K47" s="334">
        <v>21040005</v>
      </c>
      <c r="L47" s="335"/>
      <c r="M47" s="336"/>
      <c r="N47" s="304">
        <v>0</v>
      </c>
      <c r="O47" s="305"/>
      <c r="P47" s="192">
        <f>SUM(N47)</f>
        <v>0</v>
      </c>
    </row>
    <row r="48" spans="1:16" s="249" customFormat="1">
      <c r="A48" s="246"/>
      <c r="B48" s="254"/>
      <c r="C48" s="255">
        <v>0</v>
      </c>
      <c r="E48" s="251"/>
      <c r="F48" s="252"/>
      <c r="G48" s="253">
        <v>0</v>
      </c>
      <c r="H48" s="250">
        <v>0</v>
      </c>
      <c r="I48" s="247">
        <v>100835</v>
      </c>
      <c r="J48" s="256" t="s">
        <v>210</v>
      </c>
      <c r="K48" s="334">
        <v>21040008</v>
      </c>
      <c r="L48" s="335"/>
      <c r="M48" s="336"/>
      <c r="N48" s="304">
        <v>0</v>
      </c>
      <c r="O48" s="305"/>
      <c r="P48" s="248"/>
    </row>
    <row r="49" spans="1:16">
      <c r="A49" s="317" t="s">
        <v>12</v>
      </c>
      <c r="B49" s="302"/>
      <c r="C49" s="303"/>
      <c r="E49" s="317" t="s">
        <v>12</v>
      </c>
      <c r="F49" s="302"/>
      <c r="G49" s="303"/>
      <c r="H49" s="5" t="s">
        <v>12</v>
      </c>
      <c r="I49" s="75">
        <v>700000</v>
      </c>
      <c r="J49" s="7" t="s">
        <v>140</v>
      </c>
      <c r="K49" s="301">
        <v>11045000</v>
      </c>
      <c r="L49" s="302"/>
      <c r="M49" s="303"/>
      <c r="N49" s="314">
        <v>0</v>
      </c>
      <c r="O49" s="315"/>
      <c r="P49" s="316"/>
    </row>
    <row r="50" spans="1:16">
      <c r="A50" s="317" t="s">
        <v>12</v>
      </c>
      <c r="B50" s="302"/>
      <c r="C50" s="303"/>
      <c r="E50" s="317" t="s">
        <v>12</v>
      </c>
      <c r="F50" s="302"/>
      <c r="G50" s="303"/>
      <c r="H50" s="5" t="s">
        <v>12</v>
      </c>
      <c r="I50" s="73">
        <v>163650</v>
      </c>
      <c r="J50" s="7" t="s">
        <v>183</v>
      </c>
      <c r="K50" s="301">
        <v>21040099</v>
      </c>
      <c r="L50" s="302"/>
      <c r="M50" s="303"/>
      <c r="N50" s="314">
        <v>0</v>
      </c>
      <c r="O50" s="315"/>
      <c r="P50" s="316"/>
    </row>
    <row r="51" spans="1:16" s="155" customFormat="1" ht="18" customHeight="1">
      <c r="A51" s="154"/>
      <c r="B51" s="151"/>
      <c r="C51" s="70">
        <v>0</v>
      </c>
      <c r="E51" s="350">
        <v>0</v>
      </c>
      <c r="F51" s="351"/>
      <c r="G51" s="352"/>
      <c r="H51" s="184">
        <v>0</v>
      </c>
      <c r="I51" s="152">
        <v>62720</v>
      </c>
      <c r="J51" s="7" t="s">
        <v>22</v>
      </c>
      <c r="K51" s="334">
        <v>21040013</v>
      </c>
      <c r="L51" s="335"/>
      <c r="M51" s="336"/>
      <c r="N51" s="304">
        <v>8960</v>
      </c>
      <c r="O51" s="305"/>
      <c r="P51" s="153">
        <f>SUM(N51)</f>
        <v>8960</v>
      </c>
    </row>
    <row r="52" spans="1:16" s="212" customFormat="1" ht="15" customHeight="1">
      <c r="A52" s="210"/>
      <c r="B52" s="209"/>
      <c r="C52" s="70">
        <v>0</v>
      </c>
      <c r="E52" s="213"/>
      <c r="F52" s="214"/>
      <c r="G52" s="215">
        <v>0</v>
      </c>
      <c r="H52" s="211">
        <v>0</v>
      </c>
      <c r="I52" s="217">
        <v>227800</v>
      </c>
      <c r="J52" s="7" t="s">
        <v>196</v>
      </c>
      <c r="K52" s="334"/>
      <c r="L52" s="335"/>
      <c r="M52" s="336"/>
      <c r="N52" s="304">
        <v>8550</v>
      </c>
      <c r="O52" s="305"/>
      <c r="P52" s="216">
        <f>SUM(N52:N52)</f>
        <v>8550</v>
      </c>
    </row>
    <row r="53" spans="1:16">
      <c r="A53" s="317" t="s">
        <v>12</v>
      </c>
      <c r="B53" s="302"/>
      <c r="C53" s="303"/>
      <c r="E53" s="317" t="s">
        <v>12</v>
      </c>
      <c r="F53" s="302"/>
      <c r="G53" s="303"/>
      <c r="H53" s="5" t="s">
        <v>12</v>
      </c>
      <c r="I53" s="75">
        <v>75096</v>
      </c>
      <c r="J53" s="7" t="s">
        <v>186</v>
      </c>
      <c r="K53" s="301">
        <v>21040099</v>
      </c>
      <c r="L53" s="302"/>
      <c r="M53" s="303"/>
      <c r="N53" s="314">
        <v>0</v>
      </c>
      <c r="O53" s="315"/>
      <c r="P53" s="316"/>
    </row>
    <row r="54" spans="1:16" s="240" customFormat="1" ht="14.25" customHeight="1">
      <c r="A54" s="239"/>
      <c r="B54" s="355" t="s">
        <v>12</v>
      </c>
      <c r="C54" s="356"/>
      <c r="E54" s="317" t="s">
        <v>12</v>
      </c>
      <c r="F54" s="302"/>
      <c r="G54" s="303"/>
      <c r="H54" s="242">
        <v>0</v>
      </c>
      <c r="I54" s="241">
        <v>2851</v>
      </c>
      <c r="J54" s="7" t="s">
        <v>212</v>
      </c>
      <c r="K54" s="301">
        <v>21040099</v>
      </c>
      <c r="L54" s="302"/>
      <c r="M54" s="303"/>
      <c r="N54" s="353">
        <v>1600</v>
      </c>
      <c r="O54" s="354"/>
      <c r="P54" s="243"/>
    </row>
    <row r="55" spans="1:16" ht="14.25" customHeight="1">
      <c r="A55" s="317" t="s">
        <v>12</v>
      </c>
      <c r="B55" s="302"/>
      <c r="C55" s="303"/>
      <c r="E55" s="317" t="s">
        <v>12</v>
      </c>
      <c r="F55" s="302"/>
      <c r="G55" s="303"/>
      <c r="H55" s="5" t="s">
        <v>12</v>
      </c>
      <c r="I55" s="75">
        <v>819551.31</v>
      </c>
      <c r="J55" s="7" t="s">
        <v>266</v>
      </c>
      <c r="K55" s="301">
        <v>21040099</v>
      </c>
      <c r="L55" s="302"/>
      <c r="M55" s="303"/>
      <c r="N55" s="314">
        <v>0</v>
      </c>
      <c r="O55" s="315"/>
      <c r="P55" s="316"/>
    </row>
    <row r="56" spans="1:16" ht="14.25" customHeight="1">
      <c r="A56" s="317" t="s">
        <v>12</v>
      </c>
      <c r="B56" s="302"/>
      <c r="C56" s="303"/>
      <c r="E56" s="317" t="s">
        <v>12</v>
      </c>
      <c r="F56" s="302"/>
      <c r="G56" s="303"/>
      <c r="H56" s="5" t="s">
        <v>12</v>
      </c>
      <c r="I56" s="75">
        <v>0</v>
      </c>
      <c r="J56" s="7" t="s">
        <v>40</v>
      </c>
      <c r="K56" s="301">
        <v>31000000</v>
      </c>
      <c r="L56" s="302"/>
      <c r="M56" s="303"/>
      <c r="N56" s="314">
        <v>0</v>
      </c>
      <c r="O56" s="315"/>
      <c r="P56" s="316"/>
    </row>
    <row r="57" spans="1:16">
      <c r="A57" s="344" t="s">
        <v>12</v>
      </c>
      <c r="B57" s="302"/>
      <c r="C57" s="303"/>
      <c r="E57" s="344" t="s">
        <v>12</v>
      </c>
      <c r="F57" s="302"/>
      <c r="G57" s="303"/>
      <c r="H57" s="8" t="s">
        <v>12</v>
      </c>
      <c r="I57" s="74">
        <f>SUM(I44:I56)</f>
        <v>7367359.459999999</v>
      </c>
      <c r="J57" s="9" t="s">
        <v>19</v>
      </c>
      <c r="K57" s="359" t="s">
        <v>20</v>
      </c>
      <c r="L57" s="302"/>
      <c r="M57" s="303"/>
      <c r="N57" s="343">
        <f>SUM(N44:N56)</f>
        <v>35451.67</v>
      </c>
      <c r="O57" s="302"/>
      <c r="P57" s="303"/>
    </row>
    <row r="58" spans="1:16">
      <c r="A58" s="377">
        <v>47220000</v>
      </c>
      <c r="B58" s="378"/>
      <c r="C58" s="379"/>
      <c r="E58" s="380" t="s">
        <v>12</v>
      </c>
      <c r="F58" s="361"/>
      <c r="G58" s="362"/>
      <c r="H58" s="72">
        <v>47220000</v>
      </c>
      <c r="I58" s="78">
        <f>I43+I57</f>
        <v>33247863.280000001</v>
      </c>
      <c r="J58" s="11" t="s">
        <v>41</v>
      </c>
      <c r="K58" s="381" t="s">
        <v>20</v>
      </c>
      <c r="L58" s="361"/>
      <c r="M58" s="362"/>
      <c r="N58" s="382">
        <f>N43+N57</f>
        <v>4377055.9399999995</v>
      </c>
      <c r="O58" s="361"/>
      <c r="P58" s="362"/>
    </row>
    <row r="59" spans="1:16">
      <c r="A59" s="344" t="s">
        <v>12</v>
      </c>
      <c r="B59" s="302"/>
      <c r="C59" s="303"/>
      <c r="E59" s="344" t="s">
        <v>12</v>
      </c>
      <c r="F59" s="302"/>
      <c r="G59" s="303"/>
      <c r="H59" s="8" t="s">
        <v>12</v>
      </c>
      <c r="I59" s="74">
        <f>I31-I58</f>
        <v>5390462.3799999952</v>
      </c>
      <c r="J59" s="9" t="s">
        <v>42</v>
      </c>
      <c r="K59" s="359" t="s">
        <v>20</v>
      </c>
      <c r="L59" s="302"/>
      <c r="M59" s="303"/>
      <c r="N59" s="343">
        <f>N31-N58</f>
        <v>-2715275.1899999995</v>
      </c>
      <c r="O59" s="302"/>
      <c r="P59" s="303"/>
    </row>
    <row r="60" spans="1:16">
      <c r="A60" s="371" t="s">
        <v>9</v>
      </c>
      <c r="B60" s="302"/>
      <c r="C60" s="302"/>
      <c r="E60" s="372" t="s">
        <v>9</v>
      </c>
      <c r="F60" s="302"/>
      <c r="G60" s="302"/>
      <c r="H60" s="12" t="s">
        <v>9</v>
      </c>
      <c r="I60" s="291">
        <f>I6+I59</f>
        <v>38875947.149999991</v>
      </c>
      <c r="J60" s="292" t="s">
        <v>43</v>
      </c>
      <c r="K60" s="373" t="s">
        <v>9</v>
      </c>
      <c r="L60" s="374"/>
      <c r="M60" s="375"/>
      <c r="N60" s="376">
        <f>N6+N59</f>
        <v>38875947.150000006</v>
      </c>
      <c r="O60" s="374"/>
      <c r="P60" s="375"/>
    </row>
    <row r="61" spans="1:16" ht="0" hidden="1" customHeight="1"/>
    <row r="62" spans="1:16" ht="15.95" customHeight="1"/>
  </sheetData>
  <mergeCells count="212">
    <mergeCell ref="A53:C53"/>
    <mergeCell ref="E53:G53"/>
    <mergeCell ref="K53:M53"/>
    <mergeCell ref="K52:M52"/>
    <mergeCell ref="K54:M54"/>
    <mergeCell ref="N54:O54"/>
    <mergeCell ref="A59:C59"/>
    <mergeCell ref="E59:G59"/>
    <mergeCell ref="K59:M59"/>
    <mergeCell ref="N59:P59"/>
    <mergeCell ref="A60:C60"/>
    <mergeCell ref="E60:G60"/>
    <mergeCell ref="K60:M60"/>
    <mergeCell ref="N60:P60"/>
    <mergeCell ref="N52:O52"/>
    <mergeCell ref="A57:C57"/>
    <mergeCell ref="E57:G57"/>
    <mergeCell ref="K57:M57"/>
    <mergeCell ref="N57:P57"/>
    <mergeCell ref="A58:C58"/>
    <mergeCell ref="E58:G58"/>
    <mergeCell ref="K58:M58"/>
    <mergeCell ref="N58:P58"/>
    <mergeCell ref="A55:C55"/>
    <mergeCell ref="E55:G55"/>
    <mergeCell ref="K55:M55"/>
    <mergeCell ref="N55:P55"/>
    <mergeCell ref="A56:C56"/>
    <mergeCell ref="E56:G56"/>
    <mergeCell ref="K56:M56"/>
    <mergeCell ref="B54:C54"/>
    <mergeCell ref="E54:G54"/>
    <mergeCell ref="N56:P56"/>
    <mergeCell ref="N53:P53"/>
    <mergeCell ref="K51:M51"/>
    <mergeCell ref="N51:O51"/>
    <mergeCell ref="E51:G51"/>
    <mergeCell ref="A46:C46"/>
    <mergeCell ref="E46:G46"/>
    <mergeCell ref="K46:M46"/>
    <mergeCell ref="N46:P46"/>
    <mergeCell ref="A49:C49"/>
    <mergeCell ref="E49:G49"/>
    <mergeCell ref="K49:M49"/>
    <mergeCell ref="N49:P49"/>
    <mergeCell ref="A50:C50"/>
    <mergeCell ref="E50:G50"/>
    <mergeCell ref="K50:M50"/>
    <mergeCell ref="N50:P50"/>
    <mergeCell ref="N47:O47"/>
    <mergeCell ref="E47:G47"/>
    <mergeCell ref="B47:C47"/>
    <mergeCell ref="K47:M47"/>
    <mergeCell ref="N48:O48"/>
    <mergeCell ref="K48:M48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2:C32"/>
    <mergeCell ref="E32:G32"/>
    <mergeCell ref="K32:M32"/>
    <mergeCell ref="N32:P32"/>
    <mergeCell ref="A18:C18"/>
    <mergeCell ref="E18:G18"/>
    <mergeCell ref="K18:M18"/>
    <mergeCell ref="N18:P18"/>
    <mergeCell ref="K26:M26"/>
    <mergeCell ref="N26:O26"/>
    <mergeCell ref="N22:O22"/>
    <mergeCell ref="K29:M29"/>
    <mergeCell ref="N29:O29"/>
    <mergeCell ref="E29:G29"/>
    <mergeCell ref="B29:C29"/>
    <mergeCell ref="K22:M22"/>
    <mergeCell ref="K23:M23"/>
    <mergeCell ref="N23:O23"/>
    <mergeCell ref="E23:G23"/>
    <mergeCell ref="B23:C23"/>
    <mergeCell ref="K25:M25"/>
    <mergeCell ref="N25:O25"/>
    <mergeCell ref="K24:M24"/>
    <mergeCell ref="N24:O24"/>
    <mergeCell ref="A28:C28"/>
    <mergeCell ref="E28:G28"/>
    <mergeCell ref="K28:M28"/>
    <mergeCell ref="N28:P28"/>
    <mergeCell ref="E21:G21"/>
    <mergeCell ref="K21:M21"/>
    <mergeCell ref="N21:O21"/>
    <mergeCell ref="K20:M20"/>
    <mergeCell ref="N19:O19"/>
    <mergeCell ref="N20:O20"/>
    <mergeCell ref="B19:C19"/>
    <mergeCell ref="K19:M19"/>
    <mergeCell ref="E19:G19"/>
    <mergeCell ref="E20:G20"/>
    <mergeCell ref="A16:C16"/>
    <mergeCell ref="E16:G16"/>
    <mergeCell ref="K16:M16"/>
    <mergeCell ref="N16:P16"/>
    <mergeCell ref="K17:M17"/>
    <mergeCell ref="N17:O17"/>
    <mergeCell ref="E17:G17"/>
    <mergeCell ref="B17:C17"/>
    <mergeCell ref="K11:M11"/>
    <mergeCell ref="N11:P11"/>
    <mergeCell ref="A12:C12"/>
    <mergeCell ref="E12:G12"/>
    <mergeCell ref="K12:M12"/>
    <mergeCell ref="N12:P12"/>
    <mergeCell ref="A13:C13"/>
    <mergeCell ref="E13:G13"/>
    <mergeCell ref="A15:C15"/>
    <mergeCell ref="E15:G15"/>
    <mergeCell ref="K15:M15"/>
    <mergeCell ref="N15:P15"/>
    <mergeCell ref="K14:M14"/>
    <mergeCell ref="N14:O14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K27:M27"/>
    <mergeCell ref="N27:O27"/>
    <mergeCell ref="N4:P4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A5:C5"/>
    <mergeCell ref="E5:G5"/>
    <mergeCell ref="K5:M5"/>
    <mergeCell ref="N5:P5"/>
    <mergeCell ref="N8:P8"/>
    <mergeCell ref="A9:C9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11"/>
  <sheetViews>
    <sheetView topLeftCell="A37" workbookViewId="0">
      <selection activeCell="F61" sqref="F61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11" width="9" style="16"/>
    <col min="12" max="12" width="15.375" style="16" customWidth="1"/>
    <col min="13" max="13" width="12.625" style="16" customWidth="1"/>
    <col min="14" max="14" width="16.5" style="16" customWidth="1"/>
    <col min="15" max="43" width="9" style="16"/>
    <col min="44" max="16384" width="9" style="14"/>
  </cols>
  <sheetData>
    <row r="1" spans="1:6" ht="21.75" customHeight="1">
      <c r="A1" s="384" t="s">
        <v>119</v>
      </c>
      <c r="B1" s="384"/>
      <c r="C1" s="384"/>
      <c r="D1" s="384"/>
      <c r="E1" s="384"/>
      <c r="F1" s="384"/>
    </row>
    <row r="2" spans="1:6">
      <c r="A2" s="384" t="s">
        <v>115</v>
      </c>
      <c r="B2" s="384"/>
      <c r="C2" s="384"/>
      <c r="D2" s="384"/>
      <c r="E2" s="384"/>
      <c r="F2" s="384"/>
    </row>
    <row r="3" spans="1:6">
      <c r="A3" s="385" t="s">
        <v>275</v>
      </c>
      <c r="B3" s="385"/>
      <c r="C3" s="385"/>
      <c r="D3" s="385"/>
      <c r="E3" s="385"/>
      <c r="F3" s="385"/>
    </row>
    <row r="4" spans="1:6">
      <c r="A4" s="59" t="s">
        <v>116</v>
      </c>
      <c r="B4" s="37"/>
      <c r="C4" s="37"/>
      <c r="D4" s="37"/>
      <c r="E4" s="37"/>
      <c r="F4" s="37"/>
    </row>
    <row r="5" spans="1:6">
      <c r="A5" s="17"/>
      <c r="B5" s="386" t="s">
        <v>2</v>
      </c>
      <c r="C5" s="387" t="s">
        <v>3</v>
      </c>
      <c r="D5" s="389" t="s">
        <v>44</v>
      </c>
      <c r="E5" s="18" t="s">
        <v>45</v>
      </c>
      <c r="F5" s="18" t="s">
        <v>1</v>
      </c>
    </row>
    <row r="6" spans="1:6">
      <c r="A6" s="19"/>
      <c r="B6" s="386"/>
      <c r="C6" s="388"/>
      <c r="D6" s="390"/>
      <c r="E6" s="20" t="s">
        <v>46</v>
      </c>
      <c r="F6" s="20" t="s">
        <v>46</v>
      </c>
    </row>
    <row r="7" spans="1:6">
      <c r="A7" s="21" t="s">
        <v>47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79"/>
      <c r="E8" s="27"/>
      <c r="F8" s="27"/>
    </row>
    <row r="9" spans="1:6">
      <c r="A9" s="28"/>
      <c r="B9" s="22" t="s">
        <v>48</v>
      </c>
      <c r="C9" s="26">
        <v>41100001</v>
      </c>
      <c r="D9" s="261">
        <v>250000</v>
      </c>
      <c r="E9" s="29">
        <v>1339</v>
      </c>
      <c r="F9" s="29">
        <v>217598.77</v>
      </c>
    </row>
    <row r="10" spans="1:6">
      <c r="A10" s="28"/>
      <c r="B10" s="22" t="s">
        <v>49</v>
      </c>
      <c r="C10" s="26">
        <v>41100002</v>
      </c>
      <c r="D10" s="261">
        <v>60000</v>
      </c>
      <c r="E10" s="29">
        <v>3841.27</v>
      </c>
      <c r="F10" s="29">
        <v>53230.75</v>
      </c>
    </row>
    <row r="11" spans="1:6">
      <c r="A11" s="28"/>
      <c r="B11" s="22" t="s">
        <v>50</v>
      </c>
      <c r="C11" s="26">
        <v>41100003</v>
      </c>
      <c r="D11" s="261">
        <v>7000</v>
      </c>
      <c r="E11" s="29">
        <v>1024</v>
      </c>
      <c r="F11" s="29">
        <v>6220</v>
      </c>
    </row>
    <row r="12" spans="1:6">
      <c r="A12" s="28"/>
      <c r="B12" s="30" t="s">
        <v>19</v>
      </c>
      <c r="C12" s="26"/>
      <c r="D12" s="262">
        <f>SUM(D9:D11)</f>
        <v>317000</v>
      </c>
      <c r="E12" s="32">
        <f>SUM(E8:E11)</f>
        <v>6204.27</v>
      </c>
      <c r="F12" s="32">
        <f>SUM(F8:F11)</f>
        <v>277049.52</v>
      </c>
    </row>
    <row r="13" spans="1:6">
      <c r="A13" s="25" t="s">
        <v>51</v>
      </c>
      <c r="B13" s="22"/>
      <c r="C13" s="26"/>
      <c r="D13" s="263"/>
      <c r="E13" s="33"/>
      <c r="F13" s="33"/>
    </row>
    <row r="14" spans="1:6">
      <c r="A14" s="28"/>
      <c r="B14" s="22" t="s">
        <v>52</v>
      </c>
      <c r="C14" s="26">
        <v>41210004</v>
      </c>
      <c r="D14" s="261">
        <v>1500</v>
      </c>
      <c r="E14" s="29">
        <v>291</v>
      </c>
      <c r="F14" s="29">
        <v>1600.5</v>
      </c>
    </row>
    <row r="15" spans="1:6">
      <c r="A15" s="28"/>
      <c r="B15" s="22" t="s">
        <v>53</v>
      </c>
      <c r="C15" s="26">
        <v>41210005</v>
      </c>
      <c r="D15" s="261">
        <v>0</v>
      </c>
      <c r="E15" s="29">
        <v>0</v>
      </c>
      <c r="F15" s="29">
        <f t="shared" ref="F15:F23" si="0">E15</f>
        <v>0</v>
      </c>
    </row>
    <row r="16" spans="1:6">
      <c r="A16" s="28"/>
      <c r="B16" s="22" t="s">
        <v>54</v>
      </c>
      <c r="C16" s="26">
        <v>41210007</v>
      </c>
      <c r="D16" s="261">
        <v>500</v>
      </c>
      <c r="E16" s="29">
        <v>71</v>
      </c>
      <c r="F16" s="29">
        <v>1604</v>
      </c>
    </row>
    <row r="17" spans="1:6">
      <c r="A17" s="28"/>
      <c r="B17" s="22" t="s">
        <v>122</v>
      </c>
      <c r="C17" s="26">
        <v>41210008</v>
      </c>
      <c r="D17" s="261">
        <v>0</v>
      </c>
      <c r="E17" s="29">
        <v>14580</v>
      </c>
      <c r="F17" s="29">
        <v>143600</v>
      </c>
    </row>
    <row r="18" spans="1:6">
      <c r="A18" s="28"/>
      <c r="B18" s="22" t="s">
        <v>55</v>
      </c>
      <c r="C18" s="26">
        <v>41210029</v>
      </c>
      <c r="D18" s="261">
        <v>500</v>
      </c>
      <c r="E18" s="29">
        <v>150</v>
      </c>
      <c r="F18" s="29">
        <v>1010</v>
      </c>
    </row>
    <row r="19" spans="1:6">
      <c r="A19" s="28"/>
      <c r="B19" s="22" t="s">
        <v>181</v>
      </c>
      <c r="C19" s="26">
        <v>41210030</v>
      </c>
      <c r="D19" s="261">
        <v>280000</v>
      </c>
      <c r="E19" s="29">
        <v>0</v>
      </c>
      <c r="F19" s="29">
        <f t="shared" si="0"/>
        <v>0</v>
      </c>
    </row>
    <row r="20" spans="1:6">
      <c r="A20" s="28"/>
      <c r="B20" s="22" t="s">
        <v>56</v>
      </c>
      <c r="C20" s="26">
        <v>41219999</v>
      </c>
      <c r="D20" s="261">
        <v>29000</v>
      </c>
      <c r="E20" s="29">
        <v>0</v>
      </c>
      <c r="F20" s="29">
        <v>1000</v>
      </c>
    </row>
    <row r="21" spans="1:6">
      <c r="A21" s="28"/>
      <c r="B21" s="22" t="s">
        <v>57</v>
      </c>
      <c r="C21" s="26">
        <v>41220010</v>
      </c>
      <c r="D21" s="261">
        <v>20000</v>
      </c>
      <c r="E21" s="29">
        <v>0</v>
      </c>
      <c r="F21" s="29">
        <v>44100</v>
      </c>
    </row>
    <row r="22" spans="1:6">
      <c r="A22" s="28"/>
      <c r="B22" s="22" t="s">
        <v>123</v>
      </c>
      <c r="C22" s="26">
        <v>41230007</v>
      </c>
      <c r="D22" s="261">
        <v>2500</v>
      </c>
      <c r="E22" s="29">
        <v>40</v>
      </c>
      <c r="F22" s="29">
        <v>700</v>
      </c>
    </row>
    <row r="23" spans="1:6">
      <c r="A23" s="28"/>
      <c r="B23" s="22" t="s">
        <v>58</v>
      </c>
      <c r="C23" s="26">
        <v>41239999</v>
      </c>
      <c r="D23" s="261">
        <v>0</v>
      </c>
      <c r="E23" s="29">
        <v>0</v>
      </c>
      <c r="F23" s="29">
        <f t="shared" si="0"/>
        <v>0</v>
      </c>
    </row>
    <row r="24" spans="1:6">
      <c r="A24" s="28"/>
      <c r="B24" s="30" t="s">
        <v>19</v>
      </c>
      <c r="C24" s="34"/>
      <c r="D24" s="262">
        <f>SUM(D14:D23)</f>
        <v>334000</v>
      </c>
      <c r="E24" s="36">
        <f>SUM(E13:E23)</f>
        <v>15132</v>
      </c>
      <c r="F24" s="36">
        <f>SUM(F13:F23)</f>
        <v>193614.5</v>
      </c>
    </row>
    <row r="25" spans="1:6">
      <c r="A25" s="25" t="s">
        <v>59</v>
      </c>
      <c r="B25" s="22"/>
      <c r="C25" s="26"/>
      <c r="D25" s="261"/>
      <c r="E25" s="27"/>
      <c r="F25" s="27"/>
    </row>
    <row r="26" spans="1:6">
      <c r="A26" s="28"/>
      <c r="B26" s="22" t="s">
        <v>60</v>
      </c>
      <c r="C26" s="26">
        <v>413003</v>
      </c>
      <c r="D26" s="261">
        <v>180000</v>
      </c>
      <c r="E26" s="29">
        <v>0</v>
      </c>
      <c r="F26" s="29">
        <v>79700.509999999995</v>
      </c>
    </row>
    <row r="27" spans="1:6">
      <c r="A27" s="28"/>
      <c r="B27" s="30" t="s">
        <v>19</v>
      </c>
      <c r="C27" s="26"/>
      <c r="D27" s="262">
        <f>SUM(D26:D26)</f>
        <v>180000</v>
      </c>
      <c r="E27" s="36">
        <f>SUM(E26:E26)</f>
        <v>0</v>
      </c>
      <c r="F27" s="36">
        <f>SUM(F26:F26)</f>
        <v>79700.509999999995</v>
      </c>
    </row>
    <row r="28" spans="1:6">
      <c r="A28" s="25" t="s">
        <v>61</v>
      </c>
      <c r="B28" s="22"/>
      <c r="C28" s="26"/>
      <c r="D28" s="261"/>
      <c r="E28" s="33"/>
      <c r="F28" s="33"/>
    </row>
    <row r="29" spans="1:6">
      <c r="A29" s="25"/>
      <c r="B29" s="22"/>
      <c r="C29" s="26"/>
      <c r="D29" s="261">
        <v>0</v>
      </c>
      <c r="E29" s="27"/>
      <c r="F29" s="27"/>
    </row>
    <row r="30" spans="1:6">
      <c r="A30" s="25"/>
      <c r="B30" s="30" t="s">
        <v>19</v>
      </c>
      <c r="C30" s="26"/>
      <c r="D30" s="264">
        <f>SUM(D29)</f>
        <v>0</v>
      </c>
      <c r="E30" s="31">
        <f>SUM(E29)</f>
        <v>0</v>
      </c>
      <c r="F30" s="31">
        <f>SUM(F29)</f>
        <v>0</v>
      </c>
    </row>
    <row r="31" spans="1:6">
      <c r="A31" s="25" t="s">
        <v>62</v>
      </c>
      <c r="B31" s="22"/>
      <c r="C31" s="26"/>
      <c r="D31" s="261"/>
      <c r="E31" s="33"/>
      <c r="F31" s="33"/>
    </row>
    <row r="32" spans="1:6">
      <c r="A32" s="28"/>
      <c r="B32" s="22" t="s">
        <v>63</v>
      </c>
      <c r="C32" s="26">
        <v>41500004</v>
      </c>
      <c r="D32" s="261">
        <v>70000</v>
      </c>
      <c r="E32" s="29">
        <v>0</v>
      </c>
      <c r="F32" s="29">
        <v>0</v>
      </c>
    </row>
    <row r="33" spans="1:6">
      <c r="A33" s="28"/>
      <c r="B33" s="22" t="s">
        <v>64</v>
      </c>
      <c r="C33" s="26">
        <v>41599999</v>
      </c>
      <c r="D33" s="261">
        <v>150000</v>
      </c>
      <c r="E33" s="29">
        <v>0</v>
      </c>
      <c r="F33" s="29">
        <v>101280</v>
      </c>
    </row>
    <row r="34" spans="1:6">
      <c r="A34" s="28"/>
      <c r="B34" s="30" t="s">
        <v>19</v>
      </c>
      <c r="C34" s="26"/>
      <c r="D34" s="265">
        <f>SUM(D32:D33)</f>
        <v>220000</v>
      </c>
      <c r="E34" s="39">
        <f>SUM(E32:E33)</f>
        <v>0</v>
      </c>
      <c r="F34" s="39">
        <f>SUM(F32:F33)</f>
        <v>101280</v>
      </c>
    </row>
    <row r="35" spans="1:6">
      <c r="A35" s="63"/>
      <c r="B35" s="64"/>
      <c r="C35" s="65"/>
      <c r="D35" s="266"/>
      <c r="E35" s="66"/>
      <c r="F35" s="66"/>
    </row>
    <row r="36" spans="1:6">
      <c r="A36" s="38" t="s">
        <v>65</v>
      </c>
      <c r="B36" s="67"/>
      <c r="C36" s="20"/>
      <c r="D36" s="265">
        <v>0</v>
      </c>
      <c r="E36" s="33">
        <v>0</v>
      </c>
      <c r="F36" s="33">
        <v>0</v>
      </c>
    </row>
    <row r="37" spans="1:6">
      <c r="A37" s="25"/>
      <c r="B37" s="30" t="s">
        <v>19</v>
      </c>
      <c r="C37" s="26"/>
      <c r="D37" s="265">
        <f>SUM(D36)</f>
        <v>0</v>
      </c>
      <c r="E37" s="39">
        <f>SUM(E36)</f>
        <v>0</v>
      </c>
      <c r="F37" s="39">
        <f>SUM(F36)</f>
        <v>0</v>
      </c>
    </row>
    <row r="38" spans="1:6">
      <c r="A38" s="25" t="s">
        <v>66</v>
      </c>
      <c r="B38" s="22"/>
      <c r="C38" s="26"/>
      <c r="D38" s="263"/>
      <c r="E38" s="27"/>
      <c r="F38" s="27"/>
    </row>
    <row r="39" spans="1:6">
      <c r="A39" s="25" t="s">
        <v>67</v>
      </c>
      <c r="B39" s="22"/>
      <c r="C39" s="26"/>
      <c r="D39" s="263"/>
      <c r="E39" s="27"/>
      <c r="F39" s="27"/>
    </row>
    <row r="40" spans="1:6">
      <c r="A40" s="28"/>
      <c r="B40" s="22" t="s">
        <v>68</v>
      </c>
      <c r="C40" s="26">
        <v>42100001</v>
      </c>
      <c r="D40" s="261">
        <v>220000</v>
      </c>
      <c r="E40" s="29">
        <v>43228.05</v>
      </c>
      <c r="F40" s="29">
        <v>303502.69</v>
      </c>
    </row>
    <row r="41" spans="1:6">
      <c r="A41" s="28"/>
      <c r="B41" s="22" t="s">
        <v>69</v>
      </c>
      <c r="C41" s="26">
        <v>42100002</v>
      </c>
      <c r="D41" s="261">
        <v>8200000</v>
      </c>
      <c r="E41" s="29">
        <v>0</v>
      </c>
      <c r="F41" s="29">
        <v>5943186.9500000002</v>
      </c>
    </row>
    <row r="42" spans="1:6">
      <c r="A42" s="28"/>
      <c r="B42" s="22" t="s">
        <v>70</v>
      </c>
      <c r="C42" s="26">
        <v>42100004</v>
      </c>
      <c r="D42" s="261">
        <v>3200000</v>
      </c>
      <c r="E42" s="29">
        <v>335465.78000000003</v>
      </c>
      <c r="F42" s="29">
        <v>1998901.46</v>
      </c>
    </row>
    <row r="43" spans="1:6">
      <c r="A43" s="28"/>
      <c r="B43" s="22" t="s">
        <v>71</v>
      </c>
      <c r="C43" s="26">
        <v>42100005</v>
      </c>
      <c r="D43" s="261">
        <v>130000</v>
      </c>
      <c r="E43" s="29">
        <v>0</v>
      </c>
      <c r="F43" s="29">
        <v>30849.87</v>
      </c>
    </row>
    <row r="44" spans="1:6">
      <c r="A44" s="28"/>
      <c r="B44" s="22" t="s">
        <v>72</v>
      </c>
      <c r="C44" s="26">
        <v>42100006</v>
      </c>
      <c r="D44" s="261">
        <v>0</v>
      </c>
      <c r="E44" s="29">
        <v>0</v>
      </c>
      <c r="F44" s="29">
        <v>0</v>
      </c>
    </row>
    <row r="45" spans="1:6">
      <c r="A45" s="28"/>
      <c r="B45" s="22" t="s">
        <v>73</v>
      </c>
      <c r="C45" s="26">
        <v>42100007</v>
      </c>
      <c r="D45" s="261">
        <v>5300000</v>
      </c>
      <c r="E45" s="29">
        <v>680027.02</v>
      </c>
      <c r="F45" s="29">
        <v>4409412.05</v>
      </c>
    </row>
    <row r="46" spans="1:6">
      <c r="A46" s="28"/>
      <c r="B46" s="22" t="s">
        <v>190</v>
      </c>
      <c r="C46" s="26">
        <v>42100010</v>
      </c>
      <c r="D46" s="261">
        <v>0</v>
      </c>
      <c r="E46" s="29">
        <v>0</v>
      </c>
      <c r="F46" s="29">
        <v>0</v>
      </c>
    </row>
    <row r="47" spans="1:6">
      <c r="A47" s="28"/>
      <c r="B47" s="22" t="s">
        <v>74</v>
      </c>
      <c r="C47" s="26">
        <v>42100011</v>
      </c>
      <c r="D47" s="261">
        <v>0</v>
      </c>
      <c r="E47" s="29">
        <v>6</v>
      </c>
      <c r="F47" s="29">
        <v>1032.25</v>
      </c>
    </row>
    <row r="48" spans="1:6">
      <c r="A48" s="28"/>
      <c r="B48" s="22" t="s">
        <v>75</v>
      </c>
      <c r="C48" s="26">
        <v>42100012</v>
      </c>
      <c r="D48" s="261">
        <v>120000</v>
      </c>
      <c r="E48" s="29">
        <v>52438.44</v>
      </c>
      <c r="F48" s="29">
        <v>100373.54</v>
      </c>
    </row>
    <row r="49" spans="1:8">
      <c r="A49" s="28"/>
      <c r="B49" s="22" t="s">
        <v>120</v>
      </c>
      <c r="C49" s="26">
        <v>42100013</v>
      </c>
      <c r="D49" s="261">
        <v>620000</v>
      </c>
      <c r="E49" s="29">
        <v>89136.78</v>
      </c>
      <c r="F49" s="29">
        <v>372780.45</v>
      </c>
    </row>
    <row r="50" spans="1:8">
      <c r="A50" s="28"/>
      <c r="B50" s="22" t="s">
        <v>76</v>
      </c>
      <c r="C50" s="26">
        <v>42100014</v>
      </c>
      <c r="D50" s="261">
        <v>2000</v>
      </c>
      <c r="E50" s="29">
        <v>0</v>
      </c>
      <c r="F50" s="29">
        <v>936.5</v>
      </c>
    </row>
    <row r="51" spans="1:8">
      <c r="A51" s="28"/>
      <c r="B51" s="22" t="s">
        <v>77</v>
      </c>
      <c r="C51" s="26">
        <v>42100015</v>
      </c>
      <c r="D51" s="261">
        <v>520000</v>
      </c>
      <c r="E51" s="40">
        <v>100914</v>
      </c>
      <c r="F51" s="29">
        <v>474957</v>
      </c>
    </row>
    <row r="52" spans="1:8">
      <c r="A52" s="28"/>
      <c r="B52" s="22" t="s">
        <v>78</v>
      </c>
      <c r="C52" s="26">
        <v>42100017</v>
      </c>
      <c r="D52" s="261">
        <v>0</v>
      </c>
      <c r="E52" s="40">
        <v>4610</v>
      </c>
      <c r="F52" s="29">
        <v>9210</v>
      </c>
    </row>
    <row r="53" spans="1:8">
      <c r="A53" s="28"/>
      <c r="B53" s="22" t="s">
        <v>79</v>
      </c>
      <c r="C53" s="26">
        <v>42199999</v>
      </c>
      <c r="D53" s="267">
        <v>0</v>
      </c>
      <c r="E53" s="41">
        <v>0</v>
      </c>
      <c r="F53" s="29">
        <f t="shared" ref="F53" si="1">E53</f>
        <v>0</v>
      </c>
    </row>
    <row r="54" spans="1:8">
      <c r="A54" s="28"/>
      <c r="B54" s="30" t="s">
        <v>19</v>
      </c>
      <c r="C54" s="26"/>
      <c r="D54" s="262">
        <f>SUM(D40:D53)</f>
        <v>18312000</v>
      </c>
      <c r="E54" s="35">
        <f>SUM(E40:E53)</f>
        <v>1305826.07</v>
      </c>
      <c r="F54" s="35">
        <f>SUM(F40:F53)</f>
        <v>13645142.759999998</v>
      </c>
    </row>
    <row r="55" spans="1:8">
      <c r="A55" s="25" t="s">
        <v>80</v>
      </c>
      <c r="B55" s="22"/>
      <c r="C55" s="26"/>
      <c r="D55" s="261"/>
      <c r="E55" s="29"/>
      <c r="F55" s="29"/>
    </row>
    <row r="56" spans="1:8">
      <c r="A56" s="25" t="s">
        <v>81</v>
      </c>
      <c r="B56" s="22"/>
      <c r="C56" s="26">
        <v>431002</v>
      </c>
      <c r="D56" s="263"/>
      <c r="E56" s="27"/>
      <c r="F56" s="27"/>
    </row>
    <row r="57" spans="1:8">
      <c r="A57" s="28"/>
      <c r="B57" s="22" t="s">
        <v>82</v>
      </c>
      <c r="C57" s="26"/>
      <c r="D57" s="261"/>
      <c r="E57" s="29"/>
      <c r="F57" s="29"/>
    </row>
    <row r="58" spans="1:8">
      <c r="A58" s="28"/>
      <c r="B58" s="22" t="s">
        <v>83</v>
      </c>
      <c r="C58" s="26">
        <v>43100002</v>
      </c>
      <c r="D58" s="261">
        <v>30000000</v>
      </c>
      <c r="E58" s="29">
        <v>0</v>
      </c>
      <c r="F58" s="29">
        <v>8093220</v>
      </c>
    </row>
    <row r="59" spans="1:8">
      <c r="A59" s="28"/>
      <c r="B59" s="22" t="s">
        <v>86</v>
      </c>
      <c r="C59" s="26"/>
      <c r="D59" s="261"/>
      <c r="E59" s="29"/>
      <c r="F59" s="29">
        <f t="shared" ref="F59:F74" si="2">E59</f>
        <v>0</v>
      </c>
    </row>
    <row r="60" spans="1:8">
      <c r="A60" s="28"/>
      <c r="B60" s="22" t="s">
        <v>87</v>
      </c>
      <c r="C60" s="26"/>
      <c r="D60" s="261"/>
      <c r="E60" s="29">
        <v>0</v>
      </c>
      <c r="F60" s="29">
        <v>5703400</v>
      </c>
      <c r="H60" s="16" t="s">
        <v>170</v>
      </c>
    </row>
    <row r="61" spans="1:8">
      <c r="A61" s="28"/>
      <c r="B61" s="22" t="s">
        <v>88</v>
      </c>
      <c r="C61" s="26"/>
      <c r="D61" s="261"/>
      <c r="E61" s="29">
        <v>0</v>
      </c>
      <c r="F61" s="29">
        <v>1956000</v>
      </c>
    </row>
    <row r="62" spans="1:8">
      <c r="A62" s="28"/>
      <c r="B62" s="22" t="s">
        <v>89</v>
      </c>
      <c r="C62" s="26"/>
      <c r="D62" s="261"/>
      <c r="E62" s="29"/>
      <c r="F62" s="29">
        <f t="shared" si="2"/>
        <v>0</v>
      </c>
    </row>
    <row r="63" spans="1:8">
      <c r="A63" s="28"/>
      <c r="B63" s="22" t="s">
        <v>90</v>
      </c>
      <c r="C63" s="26"/>
      <c r="D63" s="261"/>
      <c r="E63" s="29">
        <v>0</v>
      </c>
      <c r="F63" s="29">
        <v>37500</v>
      </c>
    </row>
    <row r="64" spans="1:8">
      <c r="A64" s="28"/>
      <c r="B64" s="22" t="s">
        <v>84</v>
      </c>
      <c r="C64" s="26"/>
      <c r="D64" s="261"/>
      <c r="E64" s="29"/>
      <c r="F64" s="29">
        <f t="shared" si="2"/>
        <v>0</v>
      </c>
    </row>
    <row r="65" spans="1:7">
      <c r="A65" s="28"/>
      <c r="B65" s="22" t="s">
        <v>91</v>
      </c>
      <c r="C65" s="26"/>
      <c r="D65" s="261"/>
      <c r="E65" s="29"/>
      <c r="F65" s="29">
        <f t="shared" si="2"/>
        <v>0</v>
      </c>
    </row>
    <row r="66" spans="1:7">
      <c r="A66" s="28"/>
      <c r="B66" s="22" t="s">
        <v>92</v>
      </c>
      <c r="C66" s="26"/>
      <c r="D66" s="261"/>
      <c r="E66" s="29">
        <v>0</v>
      </c>
      <c r="F66" s="29">
        <v>285987</v>
      </c>
    </row>
    <row r="67" spans="1:7">
      <c r="A67" s="28"/>
      <c r="B67" s="22" t="s">
        <v>93</v>
      </c>
      <c r="C67" s="26"/>
      <c r="D67" s="261"/>
      <c r="E67" s="29"/>
      <c r="F67" s="29">
        <f t="shared" si="2"/>
        <v>0</v>
      </c>
    </row>
    <row r="68" spans="1:7">
      <c r="A68" s="28"/>
      <c r="B68" s="22" t="s">
        <v>121</v>
      </c>
      <c r="C68" s="26"/>
      <c r="D68" s="261"/>
      <c r="E68" s="29">
        <v>0</v>
      </c>
      <c r="F68" s="29">
        <v>736300</v>
      </c>
    </row>
    <row r="69" spans="1:7">
      <c r="A69" s="28"/>
      <c r="B69" s="22"/>
      <c r="C69" s="26"/>
      <c r="D69" s="261"/>
      <c r="E69" s="29"/>
      <c r="F69" s="29"/>
    </row>
    <row r="70" spans="1:7">
      <c r="A70" s="19"/>
      <c r="B70" s="138"/>
      <c r="C70" s="139"/>
      <c r="D70" s="267"/>
      <c r="E70" s="41"/>
      <c r="F70" s="41"/>
    </row>
    <row r="71" spans="1:7">
      <c r="A71" s="17"/>
      <c r="B71" s="67"/>
      <c r="C71" s="20"/>
      <c r="D71" s="268"/>
      <c r="E71" s="190"/>
      <c r="F71" s="190"/>
    </row>
    <row r="72" spans="1:7">
      <c r="A72" s="28"/>
      <c r="B72" s="22" t="s">
        <v>191</v>
      </c>
      <c r="C72" s="26"/>
      <c r="D72" s="261"/>
      <c r="E72" s="29"/>
      <c r="F72" s="29"/>
      <c r="G72" s="16" t="s">
        <v>125</v>
      </c>
    </row>
    <row r="73" spans="1:7">
      <c r="A73" s="28"/>
      <c r="B73" s="22" t="s">
        <v>209</v>
      </c>
      <c r="C73" s="26"/>
      <c r="D73" s="261"/>
      <c r="E73" s="29">
        <v>0</v>
      </c>
      <c r="F73" s="29">
        <v>2126380</v>
      </c>
      <c r="G73" s="16" t="s">
        <v>125</v>
      </c>
    </row>
    <row r="74" spans="1:7">
      <c r="A74" s="28"/>
      <c r="B74" s="22" t="s">
        <v>94</v>
      </c>
      <c r="C74" s="26"/>
      <c r="D74" s="261"/>
      <c r="E74" s="29">
        <v>0</v>
      </c>
      <c r="F74" s="29">
        <f t="shared" si="2"/>
        <v>0</v>
      </c>
    </row>
    <row r="75" spans="1:7">
      <c r="A75" s="28"/>
      <c r="B75" s="22" t="s">
        <v>95</v>
      </c>
      <c r="C75" s="26"/>
      <c r="D75" s="261"/>
      <c r="E75" s="29">
        <v>0</v>
      </c>
      <c r="F75" s="29">
        <v>299200</v>
      </c>
    </row>
    <row r="76" spans="1:7">
      <c r="A76" s="28"/>
      <c r="B76" s="22" t="s">
        <v>96</v>
      </c>
      <c r="C76" s="26"/>
      <c r="D76" s="261"/>
      <c r="E76" s="29"/>
      <c r="F76" s="29"/>
    </row>
    <row r="77" spans="1:7">
      <c r="A77" s="28"/>
      <c r="B77" s="22" t="s">
        <v>97</v>
      </c>
      <c r="C77" s="26"/>
      <c r="D77" s="261"/>
      <c r="E77" s="29">
        <v>0</v>
      </c>
      <c r="F77" s="29">
        <v>1012704</v>
      </c>
    </row>
    <row r="78" spans="1:7">
      <c r="A78" s="28"/>
      <c r="B78" s="22" t="s">
        <v>98</v>
      </c>
      <c r="C78" s="26"/>
      <c r="D78" s="261"/>
      <c r="E78" s="29"/>
      <c r="F78" s="29">
        <v>0</v>
      </c>
    </row>
    <row r="79" spans="1:7">
      <c r="A79" s="28"/>
      <c r="B79" s="22" t="s">
        <v>97</v>
      </c>
      <c r="C79" s="26"/>
      <c r="D79" s="261"/>
      <c r="E79" s="29">
        <v>0</v>
      </c>
      <c r="F79" s="29">
        <v>2114000</v>
      </c>
    </row>
    <row r="80" spans="1:7">
      <c r="A80" s="28"/>
      <c r="B80" s="22" t="s">
        <v>124</v>
      </c>
      <c r="C80" s="26"/>
      <c r="D80" s="261"/>
      <c r="E80" s="29">
        <v>0</v>
      </c>
      <c r="F80" s="29">
        <v>0</v>
      </c>
    </row>
    <row r="81" spans="1:6">
      <c r="A81" s="28"/>
      <c r="B81" s="22" t="s">
        <v>244</v>
      </c>
      <c r="C81" s="26"/>
      <c r="D81" s="261"/>
      <c r="E81" s="29">
        <v>0</v>
      </c>
      <c r="F81" s="29">
        <v>180000</v>
      </c>
    </row>
    <row r="82" spans="1:6">
      <c r="A82" s="28"/>
      <c r="B82" s="22" t="s">
        <v>271</v>
      </c>
      <c r="C82" s="26"/>
      <c r="D82" s="261"/>
      <c r="E82" s="29">
        <v>0</v>
      </c>
      <c r="F82" s="29">
        <v>58320</v>
      </c>
    </row>
    <row r="83" spans="1:6">
      <c r="A83" s="28"/>
      <c r="B83" s="22" t="s">
        <v>272</v>
      </c>
      <c r="C83" s="26"/>
      <c r="D83" s="261"/>
      <c r="E83" s="29">
        <v>0</v>
      </c>
      <c r="F83" s="29">
        <v>5832</v>
      </c>
    </row>
    <row r="84" spans="1:6">
      <c r="A84" s="28"/>
      <c r="B84" s="22" t="s">
        <v>276</v>
      </c>
      <c r="C84" s="26"/>
      <c r="D84" s="261"/>
      <c r="E84" s="29">
        <v>85570</v>
      </c>
      <c r="F84" s="29">
        <v>85570</v>
      </c>
    </row>
    <row r="85" spans="1:6">
      <c r="A85" s="28"/>
      <c r="B85" s="22" t="s">
        <v>277</v>
      </c>
      <c r="C85" s="26"/>
      <c r="D85" s="261"/>
      <c r="E85" s="29">
        <v>59700</v>
      </c>
      <c r="F85" s="29">
        <v>59700</v>
      </c>
    </row>
    <row r="86" spans="1:6">
      <c r="A86" s="28"/>
      <c r="B86" s="22" t="s">
        <v>278</v>
      </c>
      <c r="C86" s="26"/>
      <c r="D86" s="261"/>
      <c r="E86" s="29">
        <v>39800</v>
      </c>
      <c r="F86" s="29">
        <v>39800</v>
      </c>
    </row>
    <row r="87" spans="1:6">
      <c r="A87" s="28"/>
      <c r="B87" s="22" t="s">
        <v>279</v>
      </c>
      <c r="C87" s="26"/>
      <c r="D87" s="261"/>
      <c r="E87" s="29">
        <v>39800</v>
      </c>
      <c r="F87" s="29">
        <v>39800</v>
      </c>
    </row>
    <row r="88" spans="1:6">
      <c r="A88" s="28"/>
      <c r="B88" s="22"/>
      <c r="C88" s="26"/>
      <c r="D88" s="261"/>
      <c r="E88" s="29"/>
      <c r="F88" s="29"/>
    </row>
    <row r="89" spans="1:6">
      <c r="A89" s="28"/>
      <c r="B89" s="22"/>
      <c r="C89" s="26"/>
      <c r="D89" s="261"/>
      <c r="E89" s="29"/>
      <c r="F89" s="29"/>
    </row>
    <row r="90" spans="1:6">
      <c r="A90" s="28"/>
      <c r="B90" s="22"/>
      <c r="C90" s="26"/>
      <c r="D90" s="261"/>
      <c r="E90" s="29"/>
      <c r="F90" s="29"/>
    </row>
    <row r="91" spans="1:6">
      <c r="A91" s="28"/>
      <c r="B91" s="22"/>
      <c r="C91" s="26"/>
      <c r="D91" s="261"/>
      <c r="E91" s="29"/>
      <c r="F91" s="29"/>
    </row>
    <row r="92" spans="1:6">
      <c r="A92" s="28"/>
      <c r="B92" s="22"/>
      <c r="C92" s="26"/>
      <c r="D92" s="261"/>
      <c r="E92" s="29"/>
      <c r="F92" s="29"/>
    </row>
    <row r="93" spans="1:6">
      <c r="A93" s="28"/>
      <c r="B93" s="30" t="s">
        <v>19</v>
      </c>
      <c r="C93" s="26"/>
      <c r="D93" s="262">
        <f>SUM(D57:D58)</f>
        <v>30000000</v>
      </c>
      <c r="E93" s="35">
        <f>SUM(E57:E87)</f>
        <v>224870</v>
      </c>
      <c r="F93" s="35">
        <f>SUM(F57:F87)</f>
        <v>22833713</v>
      </c>
    </row>
    <row r="94" spans="1:6">
      <c r="A94" s="295" t="s">
        <v>269</v>
      </c>
      <c r="B94" s="30"/>
      <c r="C94" s="26"/>
      <c r="D94" s="262"/>
      <c r="E94" s="35"/>
      <c r="F94" s="35"/>
    </row>
    <row r="95" spans="1:6">
      <c r="A95" s="296"/>
      <c r="B95" s="287" t="s">
        <v>270</v>
      </c>
      <c r="C95" s="26"/>
      <c r="D95" s="262"/>
      <c r="E95" s="31">
        <v>0</v>
      </c>
      <c r="F95" s="31">
        <v>28200</v>
      </c>
    </row>
    <row r="96" spans="1:6">
      <c r="A96" s="28"/>
      <c r="B96" s="30" t="s">
        <v>19</v>
      </c>
      <c r="C96" s="26"/>
      <c r="D96" s="262"/>
      <c r="E96" s="35">
        <f>SUM(E95)</f>
        <v>0</v>
      </c>
      <c r="F96" s="35">
        <f>SUM(F95)</f>
        <v>28200</v>
      </c>
    </row>
    <row r="97" spans="1:6">
      <c r="A97" s="28"/>
      <c r="B97" s="30"/>
      <c r="C97" s="26"/>
      <c r="D97" s="262"/>
      <c r="E97" s="35"/>
      <c r="F97" s="35"/>
    </row>
    <row r="98" spans="1:6" ht="27" customHeight="1">
      <c r="A98" s="43"/>
      <c r="B98" s="44" t="s">
        <v>85</v>
      </c>
      <c r="C98" s="45"/>
      <c r="D98" s="269">
        <f>SUM(D12,D24:D25,D27,D34,D54,D93)</f>
        <v>49363000</v>
      </c>
      <c r="E98" s="42">
        <f>SUM(E12,E24,E27,E30,E34,E37,E54,E93,E96)</f>
        <v>1552032.34</v>
      </c>
      <c r="F98" s="42">
        <f>SUM(F12,F24,F27,F30,F34,F37,F54,F93,F96)</f>
        <v>37158700.289999999</v>
      </c>
    </row>
    <row r="103" spans="1:6">
      <c r="B103" s="136"/>
      <c r="C103" s="391"/>
      <c r="D103" s="391"/>
      <c r="E103" s="391"/>
    </row>
    <row r="104" spans="1:6">
      <c r="B104" s="137"/>
      <c r="C104" s="391"/>
      <c r="D104" s="391"/>
      <c r="E104" s="391"/>
    </row>
    <row r="105" spans="1:6">
      <c r="B105" s="286"/>
      <c r="C105" s="383"/>
      <c r="D105" s="383"/>
      <c r="E105" s="383"/>
    </row>
    <row r="106" spans="1:6">
      <c r="B106" s="286"/>
      <c r="C106" s="286"/>
      <c r="D106" s="286"/>
      <c r="E106" s="286"/>
    </row>
    <row r="107" spans="1:6">
      <c r="B107" s="286"/>
      <c r="C107" s="286"/>
      <c r="D107" s="286"/>
      <c r="E107" s="286"/>
    </row>
    <row r="109" spans="1:6">
      <c r="B109" s="391"/>
      <c r="C109" s="391"/>
      <c r="D109" s="391"/>
    </row>
    <row r="110" spans="1:6">
      <c r="B110" s="391"/>
      <c r="C110" s="391"/>
      <c r="D110" s="391"/>
    </row>
    <row r="111" spans="1:6">
      <c r="B111" s="383"/>
      <c r="C111" s="383"/>
      <c r="D111" s="383"/>
    </row>
  </sheetData>
  <mergeCells count="12">
    <mergeCell ref="B111:D111"/>
    <mergeCell ref="A1:F1"/>
    <mergeCell ref="A2:F2"/>
    <mergeCell ref="A3:F3"/>
    <mergeCell ref="B5:B6"/>
    <mergeCell ref="C5:C6"/>
    <mergeCell ref="D5:D6"/>
    <mergeCell ref="C104:E104"/>
    <mergeCell ref="C103:E103"/>
    <mergeCell ref="C105:E105"/>
    <mergeCell ref="B109:D109"/>
    <mergeCell ref="B110:D110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10" workbookViewId="0">
      <selection activeCell="I7" sqref="I7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392" t="s">
        <v>119</v>
      </c>
      <c r="B1" s="392"/>
      <c r="C1" s="392"/>
      <c r="D1" s="392"/>
      <c r="E1" s="392"/>
      <c r="F1" s="392"/>
      <c r="G1" s="392"/>
    </row>
    <row r="2" spans="1:7">
      <c r="A2" s="392" t="s">
        <v>115</v>
      </c>
      <c r="B2" s="392"/>
      <c r="C2" s="392"/>
      <c r="D2" s="392"/>
      <c r="E2" s="392"/>
      <c r="F2" s="392"/>
      <c r="G2" s="392"/>
    </row>
    <row r="3" spans="1:7">
      <c r="A3" s="392" t="s">
        <v>280</v>
      </c>
      <c r="B3" s="392"/>
      <c r="C3" s="392"/>
      <c r="D3" s="392"/>
      <c r="E3" s="392"/>
      <c r="F3" s="392"/>
      <c r="G3" s="392"/>
    </row>
    <row r="4" spans="1:7">
      <c r="A4" s="393" t="s">
        <v>117</v>
      </c>
      <c r="B4" s="393"/>
      <c r="C4" s="393"/>
      <c r="D4" s="393"/>
      <c r="E4" s="393"/>
      <c r="F4" s="393"/>
      <c r="G4" s="393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 t="s">
        <v>105</v>
      </c>
      <c r="B6" s="48" t="s">
        <v>106</v>
      </c>
      <c r="C6" s="48" t="s">
        <v>107</v>
      </c>
      <c r="D6" s="48" t="s">
        <v>27</v>
      </c>
      <c r="E6" s="48" t="s">
        <v>108</v>
      </c>
      <c r="F6" s="48" t="s">
        <v>109</v>
      </c>
      <c r="G6" s="49">
        <v>10287.9</v>
      </c>
    </row>
    <row r="7" spans="1:7">
      <c r="A7" s="50"/>
      <c r="B7" s="50"/>
      <c r="C7" s="50"/>
      <c r="D7" s="50"/>
      <c r="E7" s="50" t="s">
        <v>110</v>
      </c>
      <c r="F7" s="50" t="s">
        <v>111</v>
      </c>
      <c r="G7" s="51"/>
    </row>
    <row r="8" spans="1:7">
      <c r="A8" s="50" t="s">
        <v>105</v>
      </c>
      <c r="B8" s="50" t="s">
        <v>106</v>
      </c>
      <c r="C8" s="50" t="s">
        <v>245</v>
      </c>
      <c r="D8" s="50" t="s">
        <v>27</v>
      </c>
      <c r="E8" s="50" t="s">
        <v>108</v>
      </c>
      <c r="F8" s="50" t="s">
        <v>109</v>
      </c>
      <c r="G8" s="51">
        <v>269.8</v>
      </c>
    </row>
    <row r="9" spans="1:7">
      <c r="A9" s="50"/>
      <c r="B9" s="50"/>
      <c r="C9" s="50" t="s">
        <v>246</v>
      </c>
      <c r="D9" s="50"/>
      <c r="E9" s="50" t="s">
        <v>110</v>
      </c>
      <c r="F9" s="50" t="s">
        <v>258</v>
      </c>
      <c r="G9" s="51"/>
    </row>
    <row r="10" spans="1:7">
      <c r="A10" s="50" t="s">
        <v>105</v>
      </c>
      <c r="B10" s="50" t="s">
        <v>247</v>
      </c>
      <c r="C10" s="50" t="s">
        <v>248</v>
      </c>
      <c r="D10" s="50" t="s">
        <v>27</v>
      </c>
      <c r="E10" s="50" t="s">
        <v>108</v>
      </c>
      <c r="F10" s="50" t="s">
        <v>109</v>
      </c>
      <c r="G10" s="51">
        <v>254.7</v>
      </c>
    </row>
    <row r="11" spans="1:7">
      <c r="A11" s="50"/>
      <c r="B11" s="50"/>
      <c r="C11" s="50"/>
      <c r="D11" s="50"/>
      <c r="E11" s="50" t="s">
        <v>110</v>
      </c>
      <c r="F11" s="50" t="s">
        <v>258</v>
      </c>
      <c r="G11" s="51"/>
    </row>
    <row r="12" spans="1:7">
      <c r="A12" s="50" t="s">
        <v>105</v>
      </c>
      <c r="B12" s="50" t="s">
        <v>247</v>
      </c>
      <c r="C12" s="50" t="s">
        <v>249</v>
      </c>
      <c r="D12" s="50" t="s">
        <v>27</v>
      </c>
      <c r="E12" s="50" t="s">
        <v>108</v>
      </c>
      <c r="F12" s="50" t="s">
        <v>109</v>
      </c>
      <c r="G12" s="51">
        <v>11491.6</v>
      </c>
    </row>
    <row r="13" spans="1:7">
      <c r="A13" s="50"/>
      <c r="B13" s="50"/>
      <c r="C13" s="50"/>
      <c r="D13" s="50"/>
      <c r="E13" s="50" t="s">
        <v>110</v>
      </c>
      <c r="F13" s="50" t="s">
        <v>111</v>
      </c>
      <c r="G13" s="51"/>
    </row>
    <row r="14" spans="1:7">
      <c r="A14" s="50" t="s">
        <v>105</v>
      </c>
      <c r="B14" s="50" t="s">
        <v>250</v>
      </c>
      <c r="C14" s="50" t="s">
        <v>251</v>
      </c>
      <c r="D14" s="50" t="s">
        <v>27</v>
      </c>
      <c r="E14" s="50" t="s">
        <v>108</v>
      </c>
      <c r="F14" s="50" t="s">
        <v>109</v>
      </c>
      <c r="G14" s="51">
        <v>244.9</v>
      </c>
    </row>
    <row r="15" spans="1:7">
      <c r="A15" s="50"/>
      <c r="B15" s="50"/>
      <c r="C15" s="50"/>
      <c r="D15" s="50"/>
      <c r="E15" s="50" t="s">
        <v>110</v>
      </c>
      <c r="F15" s="50" t="s">
        <v>258</v>
      </c>
      <c r="G15" s="51"/>
    </row>
    <row r="16" spans="1:7">
      <c r="A16" s="50" t="s">
        <v>105</v>
      </c>
      <c r="B16" s="50" t="s">
        <v>252</v>
      </c>
      <c r="C16" s="50" t="s">
        <v>253</v>
      </c>
      <c r="D16" s="50" t="s">
        <v>27</v>
      </c>
      <c r="E16" s="50" t="s">
        <v>108</v>
      </c>
      <c r="F16" s="50" t="s">
        <v>109</v>
      </c>
      <c r="G16" s="51">
        <v>264.60000000000002</v>
      </c>
    </row>
    <row r="17" spans="1:8">
      <c r="A17" s="50"/>
      <c r="B17" s="50"/>
      <c r="C17" s="50"/>
      <c r="D17" s="50"/>
      <c r="E17" s="50" t="s">
        <v>110</v>
      </c>
      <c r="F17" s="50" t="s">
        <v>258</v>
      </c>
      <c r="G17" s="51"/>
    </row>
    <row r="18" spans="1:8">
      <c r="A18" s="50" t="s">
        <v>105</v>
      </c>
      <c r="B18" s="50" t="s">
        <v>106</v>
      </c>
      <c r="C18" s="50" t="s">
        <v>254</v>
      </c>
      <c r="D18" s="50" t="s">
        <v>27</v>
      </c>
      <c r="E18" s="50" t="s">
        <v>108</v>
      </c>
      <c r="F18" s="50" t="s">
        <v>109</v>
      </c>
      <c r="G18" s="51">
        <v>1271.19</v>
      </c>
    </row>
    <row r="19" spans="1:8">
      <c r="A19" s="50"/>
      <c r="B19" s="50"/>
      <c r="C19" s="50"/>
      <c r="D19" s="50"/>
      <c r="E19" s="50" t="s">
        <v>110</v>
      </c>
      <c r="F19" s="50" t="s">
        <v>259</v>
      </c>
      <c r="G19" s="51"/>
    </row>
    <row r="20" spans="1:8">
      <c r="A20" s="50" t="s">
        <v>105</v>
      </c>
      <c r="B20" s="50" t="s">
        <v>255</v>
      </c>
      <c r="C20" s="50" t="s">
        <v>256</v>
      </c>
      <c r="D20" s="50" t="s">
        <v>27</v>
      </c>
      <c r="E20" s="50" t="s">
        <v>108</v>
      </c>
      <c r="F20" s="50" t="s">
        <v>109</v>
      </c>
      <c r="G20" s="51">
        <v>4845.1000000000004</v>
      </c>
    </row>
    <row r="21" spans="1:8">
      <c r="A21" s="50"/>
      <c r="B21" s="50"/>
      <c r="C21" s="50"/>
      <c r="D21" s="50"/>
      <c r="E21" s="50" t="s">
        <v>110</v>
      </c>
      <c r="F21" s="50" t="s">
        <v>258</v>
      </c>
      <c r="G21" s="51"/>
    </row>
    <row r="22" spans="1:8">
      <c r="A22" s="50" t="s">
        <v>105</v>
      </c>
      <c r="B22" s="50" t="s">
        <v>255</v>
      </c>
      <c r="C22" s="50" t="s">
        <v>257</v>
      </c>
      <c r="D22" s="50" t="s">
        <v>27</v>
      </c>
      <c r="E22" s="50" t="s">
        <v>108</v>
      </c>
      <c r="F22" s="50" t="s">
        <v>109</v>
      </c>
      <c r="G22" s="51">
        <v>9180</v>
      </c>
    </row>
    <row r="23" spans="1:8">
      <c r="A23" s="50"/>
      <c r="B23" s="50"/>
      <c r="C23" s="50"/>
      <c r="D23" s="50"/>
      <c r="E23" s="50" t="s">
        <v>110</v>
      </c>
      <c r="F23" s="50" t="s">
        <v>260</v>
      </c>
      <c r="G23" s="51"/>
    </row>
    <row r="24" spans="1:8">
      <c r="A24" s="50"/>
      <c r="B24" s="50"/>
      <c r="C24" s="50"/>
      <c r="D24" s="50"/>
      <c r="E24" s="50"/>
      <c r="F24" s="50"/>
      <c r="G24" s="51"/>
    </row>
    <row r="25" spans="1:8">
      <c r="A25" s="50"/>
      <c r="B25" s="50"/>
      <c r="C25" s="50"/>
      <c r="D25" s="50"/>
      <c r="E25" s="50"/>
      <c r="F25" s="50"/>
      <c r="G25" s="51"/>
    </row>
    <row r="26" spans="1:8">
      <c r="A26" s="394" t="s">
        <v>19</v>
      </c>
      <c r="B26" s="395"/>
      <c r="C26" s="395"/>
      <c r="D26" s="395"/>
      <c r="E26" s="395"/>
      <c r="F26" s="396"/>
      <c r="G26" s="52">
        <f>SUM(G5:G25)</f>
        <v>38109.79</v>
      </c>
    </row>
    <row r="31" spans="1:8">
      <c r="B31" s="136"/>
      <c r="E31" s="136"/>
      <c r="F31" s="391"/>
      <c r="G31" s="391"/>
      <c r="H31" s="391"/>
    </row>
    <row r="32" spans="1:8">
      <c r="B32" s="260"/>
      <c r="E32" s="260"/>
      <c r="F32" s="391"/>
      <c r="G32" s="391"/>
      <c r="H32" s="391"/>
    </row>
    <row r="33" spans="2:8">
      <c r="B33" s="259"/>
      <c r="E33" s="259"/>
      <c r="F33" s="383"/>
      <c r="G33" s="383"/>
      <c r="H33" s="383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36"/>
      <c r="F36" s="15"/>
      <c r="G36" s="14"/>
      <c r="H36" s="14"/>
    </row>
    <row r="37" spans="2:8" ht="23.25">
      <c r="E37" s="391"/>
      <c r="F37" s="391"/>
      <c r="G37" s="14"/>
      <c r="H37" s="14"/>
    </row>
    <row r="38" spans="2:8" ht="23.25">
      <c r="E38" s="383"/>
      <c r="F38" s="383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2:H32"/>
    <mergeCell ref="F33:H33"/>
    <mergeCell ref="E37:F37"/>
    <mergeCell ref="E38:F38"/>
    <mergeCell ref="A1:G1"/>
    <mergeCell ref="A2:G2"/>
    <mergeCell ref="A3:G3"/>
    <mergeCell ref="A4:G4"/>
    <mergeCell ref="A26:F26"/>
    <mergeCell ref="F31:H31"/>
  </mergeCells>
  <pageMargins left="0.70866141732283472" right="0.70866141732283472" top="0.35433070866141736" bottom="0.15748031496062992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pane xSplit="2" topLeftCell="C1" activePane="topRight" state="frozen"/>
      <selection activeCell="A10" sqref="A10"/>
      <selection pane="topRight" activeCell="A37" sqref="A37:XFD51"/>
    </sheetView>
  </sheetViews>
  <sheetFormatPr defaultRowHeight="24"/>
  <cols>
    <col min="1" max="1" width="11.375" style="14" customWidth="1"/>
    <col min="2" max="2" width="39.25" style="53" customWidth="1"/>
    <col min="3" max="3" width="14" style="53" customWidth="1"/>
    <col min="4" max="4" width="10" style="53" customWidth="1"/>
    <col min="5" max="16" width="10.375" style="53" customWidth="1"/>
    <col min="17" max="17" width="13.375" style="53" customWidth="1"/>
    <col min="18" max="29" width="10.375" style="53" customWidth="1"/>
    <col min="30" max="30" width="13.375" style="53" customWidth="1"/>
    <col min="31" max="31" width="11.375" style="53" bestFit="1" customWidth="1"/>
    <col min="32" max="16384" width="9" style="53"/>
  </cols>
  <sheetData>
    <row r="1" spans="1:4">
      <c r="A1" s="384" t="s">
        <v>119</v>
      </c>
      <c r="B1" s="384"/>
      <c r="C1" s="384"/>
      <c r="D1" s="384"/>
    </row>
    <row r="2" spans="1:4">
      <c r="A2" s="384" t="s">
        <v>115</v>
      </c>
      <c r="B2" s="384"/>
      <c r="C2" s="384"/>
      <c r="D2" s="384"/>
    </row>
    <row r="3" spans="1:4">
      <c r="A3" s="384" t="s">
        <v>281</v>
      </c>
      <c r="B3" s="384"/>
      <c r="C3" s="384"/>
      <c r="D3" s="384"/>
    </row>
    <row r="4" spans="1:4">
      <c r="A4" s="15"/>
      <c r="B4" s="15"/>
      <c r="C4" s="15"/>
    </row>
    <row r="5" spans="1:4">
      <c r="A5" s="54" t="s">
        <v>118</v>
      </c>
      <c r="B5" s="55" t="s">
        <v>112</v>
      </c>
    </row>
    <row r="6" spans="1:4">
      <c r="A6" s="54"/>
      <c r="B6" s="55"/>
    </row>
    <row r="7" spans="1:4">
      <c r="B7" s="53" t="s">
        <v>21</v>
      </c>
      <c r="C7" s="56">
        <v>11088.41</v>
      </c>
    </row>
    <row r="8" spans="1:4">
      <c r="B8" s="53" t="s">
        <v>113</v>
      </c>
      <c r="C8" s="56">
        <v>0</v>
      </c>
    </row>
    <row r="9" spans="1:4">
      <c r="B9" s="53" t="s">
        <v>38</v>
      </c>
      <c r="C9" s="56">
        <v>256486.73</v>
      </c>
    </row>
    <row r="10" spans="1:4">
      <c r="B10" s="53" t="s">
        <v>37</v>
      </c>
      <c r="C10" s="56" t="s">
        <v>194</v>
      </c>
    </row>
    <row r="11" spans="1:4">
      <c r="B11" s="53" t="s">
        <v>183</v>
      </c>
      <c r="C11" s="56">
        <v>0</v>
      </c>
    </row>
    <row r="12" spans="1:4">
      <c r="B12" s="53" t="s">
        <v>22</v>
      </c>
      <c r="C12" s="56">
        <v>8960</v>
      </c>
    </row>
    <row r="13" spans="1:4">
      <c r="B13" s="53" t="s">
        <v>213</v>
      </c>
      <c r="C13" s="56">
        <v>0</v>
      </c>
    </row>
    <row r="14" spans="1:4">
      <c r="B14" s="53" t="s">
        <v>39</v>
      </c>
      <c r="C14" s="56">
        <v>0</v>
      </c>
    </row>
    <row r="15" spans="1:4">
      <c r="B15" s="53" t="s">
        <v>184</v>
      </c>
      <c r="C15" s="56">
        <v>0</v>
      </c>
    </row>
    <row r="16" spans="1:4">
      <c r="B16" s="53" t="s">
        <v>114</v>
      </c>
      <c r="C16" s="56">
        <v>823282.91</v>
      </c>
    </row>
    <row r="17" spans="2:4" ht="24.75" thickBot="1">
      <c r="B17" s="57" t="s">
        <v>19</v>
      </c>
      <c r="C17" s="58">
        <f>SUM(C7:C16)</f>
        <v>1099818.05</v>
      </c>
    </row>
    <row r="18" spans="2:4" ht="24.75" thickTop="1"/>
    <row r="20" spans="2:4">
      <c r="B20" s="142"/>
      <c r="C20" s="142"/>
      <c r="D20" s="141"/>
    </row>
    <row r="21" spans="2:4">
      <c r="B21" s="142"/>
      <c r="C21" s="142"/>
      <c r="D21" s="141"/>
    </row>
    <row r="22" spans="2:4">
      <c r="B22" s="142"/>
      <c r="C22" s="142"/>
      <c r="D22" s="141"/>
    </row>
    <row r="23" spans="2:4">
      <c r="B23" s="140"/>
      <c r="C23" s="140"/>
      <c r="D23" s="141"/>
    </row>
    <row r="24" spans="2:4">
      <c r="B24" s="142"/>
      <c r="C24" s="142"/>
      <c r="D24" s="141"/>
    </row>
    <row r="25" spans="2:4">
      <c r="B25" s="142"/>
      <c r="C25" s="142"/>
      <c r="D25" s="141"/>
    </row>
    <row r="26" spans="2:4">
      <c r="B26" s="142"/>
      <c r="C26" s="142"/>
      <c r="D26" s="141"/>
    </row>
    <row r="27" spans="2:4">
      <c r="B27" s="140"/>
      <c r="C27" s="140"/>
      <c r="D27" s="141"/>
    </row>
    <row r="28" spans="2:4">
      <c r="B28" s="140"/>
      <c r="C28" s="143"/>
    </row>
    <row r="29" spans="2:4">
      <c r="B29" s="140"/>
      <c r="C29" s="143"/>
    </row>
    <row r="30" spans="2:4">
      <c r="B30" s="140"/>
      <c r="C30" s="143"/>
    </row>
    <row r="31" spans="2:4">
      <c r="B31" s="140"/>
      <c r="C31" s="143"/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4"/>
  <sheetViews>
    <sheetView topLeftCell="A22" workbookViewId="0">
      <selection activeCell="G32" sqref="G32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06"/>
      <c r="B1" s="106"/>
      <c r="C1" s="106"/>
    </row>
    <row r="2" spans="1:3" ht="21.75">
      <c r="A2" s="107" t="s">
        <v>119</v>
      </c>
      <c r="B2" s="108" t="s">
        <v>149</v>
      </c>
      <c r="C2" s="109"/>
    </row>
    <row r="3" spans="1:3" ht="21.75">
      <c r="A3" s="110" t="s">
        <v>150</v>
      </c>
      <c r="B3" s="111" t="s">
        <v>151</v>
      </c>
      <c r="C3" s="112"/>
    </row>
    <row r="4" spans="1:3" ht="21.75">
      <c r="A4" s="113"/>
      <c r="B4" s="114"/>
      <c r="C4" s="113"/>
    </row>
    <row r="5" spans="1:3" ht="21">
      <c r="A5" s="115" t="s">
        <v>282</v>
      </c>
      <c r="B5" s="115"/>
      <c r="C5" s="116">
        <v>31057038.899999999</v>
      </c>
    </row>
    <row r="6" spans="1:3" ht="21">
      <c r="A6" s="115" t="s">
        <v>152</v>
      </c>
      <c r="B6" s="115"/>
      <c r="C6" s="117">
        <v>0</v>
      </c>
    </row>
    <row r="7" spans="1:3" ht="21">
      <c r="A7" s="115"/>
      <c r="B7" s="115"/>
      <c r="C7" s="117">
        <f>SUM(C5:C6)</f>
        <v>31057038.899999999</v>
      </c>
    </row>
    <row r="8" spans="1:3" ht="21">
      <c r="A8" s="118" t="s">
        <v>153</v>
      </c>
      <c r="B8" s="118"/>
      <c r="C8" s="119"/>
    </row>
    <row r="9" spans="1:3" ht="21.75">
      <c r="A9" s="115" t="s">
        <v>154</v>
      </c>
      <c r="B9" s="115"/>
      <c r="C9" s="111"/>
    </row>
    <row r="10" spans="1:3" ht="21.75">
      <c r="A10" s="115" t="s">
        <v>155</v>
      </c>
      <c r="B10" s="120"/>
      <c r="C10" s="111"/>
    </row>
    <row r="11" spans="1:3" ht="21.75">
      <c r="A11" s="121"/>
      <c r="B11" s="122"/>
      <c r="C11" s="123"/>
    </row>
    <row r="12" spans="1:3" ht="21.75">
      <c r="A12" s="121" t="s">
        <v>156</v>
      </c>
      <c r="B12" s="122">
        <v>500</v>
      </c>
      <c r="C12" s="124"/>
    </row>
    <row r="13" spans="1:3" s="257" customFormat="1" ht="21.75">
      <c r="A13" s="121" t="s">
        <v>267</v>
      </c>
      <c r="B13" s="122">
        <v>2500</v>
      </c>
      <c r="C13" s="124"/>
    </row>
    <row r="14" spans="1:3" s="297" customFormat="1" ht="21.75">
      <c r="A14" s="121" t="s">
        <v>273</v>
      </c>
      <c r="B14" s="122">
        <v>1150</v>
      </c>
      <c r="C14" s="124"/>
    </row>
    <row r="15" spans="1:3" s="297" customFormat="1" ht="21.75">
      <c r="A15" s="121" t="s">
        <v>286</v>
      </c>
      <c r="B15" s="122">
        <v>3000</v>
      </c>
      <c r="C15" s="124"/>
    </row>
    <row r="16" spans="1:3" s="297" customFormat="1" ht="21.75">
      <c r="A16" s="121" t="s">
        <v>287</v>
      </c>
      <c r="B16" s="122">
        <v>153000</v>
      </c>
      <c r="C16" s="124"/>
    </row>
    <row r="17" spans="1:3" s="297" customFormat="1" ht="21.75">
      <c r="A17" s="121" t="s">
        <v>288</v>
      </c>
      <c r="B17" s="122">
        <v>32009.03</v>
      </c>
      <c r="C17" s="124"/>
    </row>
    <row r="18" spans="1:3" s="297" customFormat="1" ht="21.75">
      <c r="A18" s="121" t="s">
        <v>289</v>
      </c>
      <c r="B18" s="122">
        <v>200</v>
      </c>
      <c r="C18" s="124"/>
    </row>
    <row r="19" spans="1:3" s="297" customFormat="1" ht="21.75">
      <c r="A19" s="121" t="s">
        <v>290</v>
      </c>
      <c r="B19" s="122">
        <v>50000</v>
      </c>
      <c r="C19" s="124"/>
    </row>
    <row r="20" spans="1:3" ht="21.75">
      <c r="A20" s="121" t="s">
        <v>291</v>
      </c>
      <c r="B20" s="122">
        <v>3221.23</v>
      </c>
      <c r="C20" s="124"/>
    </row>
    <row r="21" spans="1:3" s="244" customFormat="1" ht="21.75">
      <c r="A21" s="121" t="s">
        <v>292</v>
      </c>
      <c r="B21" s="122">
        <v>5191.03</v>
      </c>
      <c r="C21" s="125"/>
    </row>
    <row r="22" spans="1:3" s="244" customFormat="1" ht="21.75">
      <c r="A22" s="121" t="s">
        <v>293</v>
      </c>
      <c r="B22" s="122">
        <v>8550</v>
      </c>
      <c r="C22" s="125"/>
    </row>
    <row r="23" spans="1:3" s="297" customFormat="1" ht="21.75">
      <c r="A23" s="121" t="s">
        <v>294</v>
      </c>
      <c r="B23" s="122">
        <v>3000</v>
      </c>
      <c r="C23" s="125"/>
    </row>
    <row r="24" spans="1:3" s="202" customFormat="1" ht="21.75">
      <c r="A24" s="121" t="s">
        <v>295</v>
      </c>
      <c r="B24" s="122">
        <v>949.76</v>
      </c>
      <c r="C24" s="124"/>
    </row>
    <row r="25" spans="1:3" s="298" customFormat="1" ht="21.75">
      <c r="A25" s="121" t="s">
        <v>296</v>
      </c>
      <c r="B25" s="299">
        <v>1261.4000000000001</v>
      </c>
      <c r="C25" s="124"/>
    </row>
    <row r="26" spans="1:3" s="300" customFormat="1" ht="21.75">
      <c r="A26" s="121" t="s">
        <v>297</v>
      </c>
      <c r="B26" s="299">
        <v>9906.5400000000009</v>
      </c>
      <c r="C26" s="124"/>
    </row>
    <row r="27" spans="1:3" s="300" customFormat="1" ht="21.75">
      <c r="A27" s="121" t="s">
        <v>298</v>
      </c>
      <c r="B27" s="299">
        <v>5547.66</v>
      </c>
      <c r="C27" s="124">
        <v>279986.65000000002</v>
      </c>
    </row>
    <row r="28" spans="1:3" ht="21.75">
      <c r="A28" s="115" t="s">
        <v>157</v>
      </c>
      <c r="B28" s="126"/>
      <c r="C28" s="124"/>
    </row>
    <row r="29" spans="1:3" ht="21.75">
      <c r="A29" s="115" t="s">
        <v>195</v>
      </c>
      <c r="B29" s="126"/>
      <c r="C29" s="124">
        <v>0</v>
      </c>
    </row>
    <row r="30" spans="1:3" ht="21.75">
      <c r="A30" s="127" t="s">
        <v>158</v>
      </c>
      <c r="B30" s="126"/>
      <c r="C30" s="111"/>
    </row>
    <row r="31" spans="1:3" ht="23.25">
      <c r="A31" s="128" t="s">
        <v>300</v>
      </c>
      <c r="B31" s="129"/>
      <c r="C31" s="134">
        <f>C5-C27</f>
        <v>30777052.25</v>
      </c>
    </row>
    <row r="32" spans="1:3" ht="21">
      <c r="A32" s="107" t="s">
        <v>159</v>
      </c>
      <c r="B32" s="130" t="s">
        <v>160</v>
      </c>
      <c r="C32" s="107"/>
    </row>
    <row r="33" spans="1:3" ht="21">
      <c r="A33" s="118"/>
      <c r="B33" s="131"/>
      <c r="C33" s="118"/>
    </row>
    <row r="34" spans="1:3" ht="21">
      <c r="A34" s="132" t="s">
        <v>299</v>
      </c>
      <c r="B34" s="132" t="s">
        <v>299</v>
      </c>
      <c r="C34" s="118"/>
    </row>
    <row r="35" spans="1:3" ht="21">
      <c r="A35" s="128" t="s">
        <v>161</v>
      </c>
      <c r="B35" s="133" t="s">
        <v>162</v>
      </c>
      <c r="C35" s="128"/>
    </row>
    <row r="36" spans="1:3" ht="21">
      <c r="A36" s="118"/>
      <c r="B36" s="118"/>
      <c r="C36" s="118"/>
    </row>
    <row r="37" spans="1:3" s="199" customFormat="1" ht="21">
      <c r="A37" s="118"/>
      <c r="B37" s="118"/>
      <c r="C37" s="118"/>
    </row>
    <row r="38" spans="1:3" s="199" customFormat="1" ht="21">
      <c r="A38" s="118"/>
      <c r="B38" s="118"/>
      <c r="C38" s="118"/>
    </row>
    <row r="39" spans="1:3" s="199" customFormat="1" ht="21">
      <c r="A39" s="118"/>
      <c r="B39" s="118"/>
      <c r="C39" s="118"/>
    </row>
    <row r="40" spans="1:3" s="199" customFormat="1" ht="21">
      <c r="A40" s="118"/>
      <c r="B40" s="118"/>
      <c r="C40" s="118"/>
    </row>
    <row r="41" spans="1:3" s="199" customFormat="1" ht="21">
      <c r="A41" s="118"/>
      <c r="B41" s="118"/>
      <c r="C41" s="118"/>
    </row>
    <row r="42" spans="1:3" s="199" customFormat="1" ht="21">
      <c r="A42" s="118"/>
      <c r="B42" s="118"/>
      <c r="C42" s="118"/>
    </row>
    <row r="43" spans="1:3" s="199" customFormat="1" ht="21">
      <c r="A43" s="118"/>
      <c r="B43" s="118"/>
      <c r="C43" s="118"/>
    </row>
    <row r="44" spans="1:3" ht="21.75">
      <c r="A44" s="106"/>
      <c r="B44" s="106"/>
      <c r="C44" s="106"/>
    </row>
    <row r="45" spans="1:3" s="245" customFormat="1" ht="21.75">
      <c r="A45" s="106"/>
      <c r="B45" s="106"/>
      <c r="C45" s="106"/>
    </row>
    <row r="46" spans="1:3" s="245" customFormat="1" ht="21.75">
      <c r="A46" s="106"/>
      <c r="B46" s="106"/>
      <c r="C46" s="106"/>
    </row>
    <row r="47" spans="1:3" s="245" customFormat="1" ht="21.75">
      <c r="A47" s="106"/>
      <c r="B47" s="106"/>
      <c r="C47" s="106"/>
    </row>
    <row r="48" spans="1:3" s="245" customFormat="1" ht="21.75">
      <c r="A48" s="106"/>
      <c r="B48" s="106"/>
      <c r="C48" s="106"/>
    </row>
    <row r="49" spans="1:3" s="245" customFormat="1" ht="21.75">
      <c r="A49" s="106"/>
      <c r="B49" s="106"/>
      <c r="C49" s="106"/>
    </row>
    <row r="50" spans="1:3" s="245" customFormat="1" ht="21.75">
      <c r="A50" s="106"/>
      <c r="B50" s="106"/>
      <c r="C50" s="106"/>
    </row>
    <row r="51" spans="1:3" s="245" customFormat="1" ht="21.75">
      <c r="A51" s="106"/>
      <c r="B51" s="106"/>
      <c r="C51" s="106"/>
    </row>
    <row r="52" spans="1:3" s="245" customFormat="1" ht="21.75">
      <c r="A52" s="106"/>
      <c r="B52" s="106"/>
      <c r="C52" s="106"/>
    </row>
    <row r="53" spans="1:3" s="245" customFormat="1" ht="21.75">
      <c r="A53" s="106"/>
      <c r="B53" s="106"/>
      <c r="C53" s="106"/>
    </row>
    <row r="54" spans="1:3" s="245" customFormat="1" ht="21.75">
      <c r="A54" s="106"/>
      <c r="B54" s="106"/>
      <c r="C54" s="106"/>
    </row>
    <row r="55" spans="1:3" s="245" customFormat="1" ht="21.75">
      <c r="A55" s="106"/>
      <c r="B55" s="106"/>
      <c r="C55" s="106"/>
    </row>
    <row r="56" spans="1:3" s="245" customFormat="1" ht="21.75">
      <c r="A56" s="106"/>
      <c r="B56" s="106"/>
      <c r="C56" s="106"/>
    </row>
    <row r="57" spans="1:3" s="245" customFormat="1" ht="21.75">
      <c r="A57" s="106"/>
      <c r="B57" s="106"/>
      <c r="C57" s="106"/>
    </row>
    <row r="58" spans="1:3" s="245" customFormat="1" ht="21.75">
      <c r="A58" s="106"/>
      <c r="B58" s="106"/>
      <c r="C58" s="106"/>
    </row>
    <row r="59" spans="1:3" s="245" customFormat="1" ht="21.75">
      <c r="A59" s="106"/>
      <c r="B59" s="106"/>
      <c r="C59" s="106"/>
    </row>
    <row r="60" spans="1:3" s="245" customFormat="1" ht="21.75">
      <c r="A60" s="106"/>
      <c r="B60" s="106"/>
      <c r="C60" s="106"/>
    </row>
    <row r="61" spans="1:3" s="245" customFormat="1" ht="21.75">
      <c r="A61" s="106"/>
      <c r="B61" s="106"/>
      <c r="C61" s="106"/>
    </row>
    <row r="62" spans="1:3" s="245" customFormat="1" ht="21.75">
      <c r="A62" s="106"/>
      <c r="B62" s="106"/>
      <c r="C62" s="106"/>
    </row>
    <row r="63" spans="1:3" s="245" customFormat="1" ht="21.75">
      <c r="A63" s="106"/>
      <c r="B63" s="106"/>
      <c r="C63" s="106"/>
    </row>
    <row r="64" spans="1:3" s="245" customFormat="1" ht="21.75">
      <c r="A64" s="106"/>
      <c r="B64" s="106"/>
      <c r="C64" s="106"/>
    </row>
    <row r="65" spans="1:3" s="245" customFormat="1" ht="21.75">
      <c r="A65" s="106"/>
      <c r="B65" s="106"/>
      <c r="C65" s="106"/>
    </row>
    <row r="66" spans="1:3" ht="19.5" customHeight="1">
      <c r="A66" s="140" t="s">
        <v>163</v>
      </c>
      <c r="B66" s="140" t="s">
        <v>173</v>
      </c>
      <c r="C66" s="140"/>
    </row>
    <row r="67" spans="1:3" ht="19.5" customHeight="1">
      <c r="A67" s="140" t="s">
        <v>171</v>
      </c>
      <c r="B67" s="140" t="s">
        <v>174</v>
      </c>
      <c r="C67" s="140"/>
    </row>
    <row r="68" spans="1:3" ht="19.5" customHeight="1">
      <c r="A68" s="140" t="s">
        <v>172</v>
      </c>
      <c r="B68" s="140" t="s">
        <v>175</v>
      </c>
      <c r="C68" s="140"/>
    </row>
    <row r="69" spans="1:3" s="135" customFormat="1" ht="19.5" customHeight="1">
      <c r="A69" s="140"/>
      <c r="B69" s="140"/>
      <c r="C69" s="140"/>
    </row>
    <row r="70" spans="1:3" s="135" customFormat="1" ht="19.5" customHeight="1">
      <c r="A70" s="140"/>
      <c r="B70" s="140"/>
      <c r="C70" s="140"/>
    </row>
    <row r="71" spans="1:3" ht="19.5" customHeight="1">
      <c r="A71" s="140"/>
      <c r="B71" s="140" t="s">
        <v>173</v>
      </c>
      <c r="C71" s="140"/>
    </row>
    <row r="72" spans="1:3" ht="19.5" customHeight="1">
      <c r="A72" s="140"/>
      <c r="B72" s="140" t="s">
        <v>176</v>
      </c>
      <c r="C72" s="140"/>
    </row>
    <row r="73" spans="1:3" ht="19.5" customHeight="1">
      <c r="A73" s="140"/>
      <c r="B73" s="140" t="s">
        <v>177</v>
      </c>
      <c r="C73" s="140"/>
    </row>
    <row r="108" spans="1:3" ht="21.75">
      <c r="A108" s="106" t="s">
        <v>201</v>
      </c>
      <c r="B108" s="106"/>
      <c r="C108" s="106"/>
    </row>
    <row r="109" spans="1:3" ht="21.75">
      <c r="A109" s="107" t="s">
        <v>119</v>
      </c>
      <c r="B109" s="108" t="s">
        <v>149</v>
      </c>
      <c r="C109" s="109"/>
    </row>
    <row r="110" spans="1:3" ht="21.75">
      <c r="A110" s="110" t="s">
        <v>150</v>
      </c>
      <c r="B110" s="111" t="s">
        <v>151</v>
      </c>
      <c r="C110" s="112"/>
    </row>
    <row r="111" spans="1:3" ht="21.75">
      <c r="A111" s="113"/>
      <c r="B111" s="114"/>
      <c r="C111" s="113"/>
    </row>
    <row r="112" spans="1:3" ht="21">
      <c r="A112" s="115" t="s">
        <v>198</v>
      </c>
      <c r="B112" s="115"/>
      <c r="C112" s="116">
        <v>37354041.520000003</v>
      </c>
    </row>
    <row r="113" spans="1:3" ht="21">
      <c r="A113" s="115" t="s">
        <v>152</v>
      </c>
      <c r="B113" s="115"/>
      <c r="C113" s="117">
        <v>0</v>
      </c>
    </row>
    <row r="114" spans="1:3" ht="21">
      <c r="A114" s="115"/>
      <c r="B114" s="115"/>
      <c r="C114" s="117">
        <f>SUM(C112:C113)</f>
        <v>37354041.520000003</v>
      </c>
    </row>
    <row r="115" spans="1:3" ht="21">
      <c r="A115" s="118" t="s">
        <v>153</v>
      </c>
      <c r="B115" s="118"/>
      <c r="C115" s="119"/>
    </row>
    <row r="116" spans="1:3" ht="21.75">
      <c r="A116" s="115" t="s">
        <v>154</v>
      </c>
      <c r="B116" s="115"/>
      <c r="C116" s="111"/>
    </row>
    <row r="117" spans="1:3" ht="21.75">
      <c r="A117" s="115" t="s">
        <v>155</v>
      </c>
      <c r="B117" s="120"/>
      <c r="C117" s="111"/>
    </row>
    <row r="118" spans="1:3" ht="21.75">
      <c r="A118" s="121"/>
      <c r="B118" s="122"/>
      <c r="C118" s="123"/>
    </row>
    <row r="119" spans="1:3" ht="21.75">
      <c r="A119" s="121" t="s">
        <v>156</v>
      </c>
      <c r="B119" s="122">
        <v>500</v>
      </c>
      <c r="C119" s="124">
        <v>500</v>
      </c>
    </row>
    <row r="120" spans="1:3" ht="21.75">
      <c r="A120" s="121"/>
      <c r="B120" s="122"/>
      <c r="C120" s="125"/>
    </row>
    <row r="121" spans="1:3" ht="21.75">
      <c r="A121" s="121"/>
      <c r="B121" s="122"/>
      <c r="C121" s="125"/>
    </row>
    <row r="122" spans="1:3" ht="21.75">
      <c r="A122" s="121"/>
      <c r="B122" s="122"/>
      <c r="C122" s="125"/>
    </row>
    <row r="123" spans="1:3" ht="21.75">
      <c r="A123" s="115" t="s">
        <v>157</v>
      </c>
      <c r="B123" s="126"/>
      <c r="C123" s="124"/>
    </row>
    <row r="124" spans="1:3" ht="21.75">
      <c r="A124" s="115" t="s">
        <v>195</v>
      </c>
      <c r="B124" s="126"/>
      <c r="C124" s="124">
        <v>0</v>
      </c>
    </row>
    <row r="125" spans="1:3" ht="21.75">
      <c r="A125" s="127" t="s">
        <v>158</v>
      </c>
      <c r="B125" s="126"/>
      <c r="C125" s="111"/>
    </row>
    <row r="126" spans="1:3" ht="23.25">
      <c r="A126" s="128" t="s">
        <v>199</v>
      </c>
      <c r="B126" s="129"/>
      <c r="C126" s="134">
        <f>C114-C119</f>
        <v>37353541.520000003</v>
      </c>
    </row>
    <row r="127" spans="1:3" ht="21">
      <c r="A127" s="107" t="s">
        <v>159</v>
      </c>
      <c r="B127" s="130" t="s">
        <v>160</v>
      </c>
      <c r="C127" s="107"/>
    </row>
    <row r="128" spans="1:3" ht="21">
      <c r="A128" s="118"/>
      <c r="B128" s="131"/>
      <c r="C128" s="118"/>
    </row>
    <row r="129" spans="1:3" ht="21">
      <c r="A129" s="132" t="s">
        <v>200</v>
      </c>
      <c r="B129" s="132" t="s">
        <v>200</v>
      </c>
      <c r="C129" s="118"/>
    </row>
    <row r="130" spans="1:3" ht="21">
      <c r="A130" s="128" t="s">
        <v>161</v>
      </c>
      <c r="B130" s="133" t="s">
        <v>162</v>
      </c>
      <c r="C130" s="128"/>
    </row>
    <row r="131" spans="1:3" ht="21">
      <c r="A131" s="118"/>
      <c r="B131" s="118"/>
      <c r="C131" s="118"/>
    </row>
    <row r="132" spans="1:3" s="218" customFormat="1" ht="21">
      <c r="A132" s="118"/>
      <c r="B132" s="118"/>
      <c r="C132" s="118"/>
    </row>
    <row r="133" spans="1:3" ht="21.75">
      <c r="A133" s="106"/>
      <c r="B133" s="106"/>
      <c r="C133" s="106"/>
    </row>
    <row r="134" spans="1:3">
      <c r="A134" s="140" t="s">
        <v>163</v>
      </c>
      <c r="B134" s="140" t="s">
        <v>173</v>
      </c>
      <c r="C134" s="140"/>
    </row>
    <row r="135" spans="1:3">
      <c r="A135" s="140" t="s">
        <v>171</v>
      </c>
      <c r="B135" s="140" t="s">
        <v>174</v>
      </c>
      <c r="C135" s="140"/>
    </row>
    <row r="136" spans="1:3">
      <c r="A136" s="140" t="s">
        <v>172</v>
      </c>
      <c r="B136" s="140" t="s">
        <v>175</v>
      </c>
      <c r="C136" s="140"/>
    </row>
    <row r="137" spans="1:3">
      <c r="A137" s="140"/>
      <c r="B137" s="140"/>
      <c r="C137" s="140"/>
    </row>
    <row r="138" spans="1:3">
      <c r="A138" s="140"/>
      <c r="B138" s="140"/>
      <c r="C138" s="140"/>
    </row>
    <row r="139" spans="1:3">
      <c r="A139" s="140"/>
      <c r="B139" s="140" t="s">
        <v>173</v>
      </c>
      <c r="C139" s="140"/>
    </row>
    <row r="140" spans="1:3">
      <c r="A140" s="140"/>
      <c r="B140" s="140" t="s">
        <v>176</v>
      </c>
      <c r="C140" s="140"/>
    </row>
    <row r="141" spans="1:3">
      <c r="A141" s="140"/>
      <c r="B141" s="140" t="s">
        <v>177</v>
      </c>
      <c r="C141" s="140"/>
    </row>
    <row r="142" spans="1:3">
      <c r="A142" s="218"/>
      <c r="B142" s="218"/>
      <c r="C142" s="218"/>
    </row>
    <row r="143" spans="1:3">
      <c r="A143" s="218"/>
      <c r="B143" s="218"/>
      <c r="C143" s="218"/>
    </row>
    <row r="144" spans="1:3">
      <c r="A144" s="218"/>
      <c r="B144" s="218"/>
      <c r="C144" s="218"/>
    </row>
    <row r="145" spans="1:3">
      <c r="A145" s="218"/>
      <c r="B145" s="218"/>
      <c r="C145" s="218"/>
    </row>
    <row r="146" spans="1:3" ht="21.75">
      <c r="A146" s="106" t="s">
        <v>201</v>
      </c>
      <c r="B146" s="106"/>
      <c r="C146" s="106"/>
    </row>
    <row r="147" spans="1:3" ht="21.75">
      <c r="A147" s="107" t="s">
        <v>119</v>
      </c>
      <c r="B147" s="108" t="s">
        <v>202</v>
      </c>
      <c r="C147" s="109"/>
    </row>
    <row r="148" spans="1:3" ht="21.75">
      <c r="A148" s="110" t="s">
        <v>150</v>
      </c>
      <c r="B148" s="111" t="s">
        <v>203</v>
      </c>
      <c r="C148" s="112"/>
    </row>
    <row r="149" spans="1:3" ht="21.75">
      <c r="A149" s="113"/>
      <c r="B149" s="114"/>
      <c r="C149" s="113"/>
    </row>
    <row r="150" spans="1:3" ht="21">
      <c r="A150" s="115" t="s">
        <v>198</v>
      </c>
      <c r="B150" s="115"/>
      <c r="C150" s="116">
        <v>682940.74</v>
      </c>
    </row>
    <row r="151" spans="1:3" ht="21">
      <c r="A151" s="115" t="s">
        <v>152</v>
      </c>
      <c r="B151" s="115"/>
      <c r="C151" s="117">
        <v>0</v>
      </c>
    </row>
    <row r="152" spans="1:3" ht="21">
      <c r="A152" s="115"/>
      <c r="B152" s="115"/>
      <c r="C152" s="117">
        <f>SUM(C150:C151)</f>
        <v>682940.74</v>
      </c>
    </row>
    <row r="153" spans="1:3" ht="21">
      <c r="A153" s="118" t="s">
        <v>153</v>
      </c>
      <c r="B153" s="118"/>
      <c r="C153" s="119"/>
    </row>
    <row r="154" spans="1:3" ht="21.75">
      <c r="A154" s="115" t="s">
        <v>154</v>
      </c>
      <c r="B154" s="115"/>
      <c r="C154" s="111"/>
    </row>
    <row r="155" spans="1:3" ht="21.75">
      <c r="A155" s="115" t="s">
        <v>155</v>
      </c>
      <c r="B155" s="120"/>
      <c r="C155" s="111"/>
    </row>
    <row r="156" spans="1:3" ht="21.75">
      <c r="A156" s="121"/>
      <c r="B156" s="122"/>
      <c r="C156" s="123">
        <v>0</v>
      </c>
    </row>
    <row r="157" spans="1:3" ht="21.75">
      <c r="A157" s="115" t="s">
        <v>157</v>
      </c>
      <c r="B157" s="126"/>
      <c r="C157" s="124"/>
    </row>
    <row r="158" spans="1:3" ht="21.75">
      <c r="A158" s="115" t="s">
        <v>195</v>
      </c>
      <c r="B158" s="126"/>
      <c r="C158" s="124">
        <v>0</v>
      </c>
    </row>
    <row r="159" spans="1:3" ht="21.75">
      <c r="A159" s="127" t="s">
        <v>158</v>
      </c>
      <c r="B159" s="126"/>
      <c r="C159" s="111"/>
    </row>
    <row r="160" spans="1:3" s="219" customFormat="1" ht="21.75">
      <c r="A160" s="127"/>
      <c r="B160" s="220"/>
      <c r="C160" s="112"/>
    </row>
    <row r="161" spans="1:3" s="219" customFormat="1" ht="21.75">
      <c r="A161" s="221" t="s">
        <v>205</v>
      </c>
      <c r="B161" s="220">
        <v>174595.52</v>
      </c>
      <c r="C161" s="112"/>
    </row>
    <row r="162" spans="1:3" s="219" customFormat="1" ht="21.75">
      <c r="A162" s="221" t="s">
        <v>207</v>
      </c>
      <c r="B162" s="220">
        <v>145621.9</v>
      </c>
      <c r="C162" s="112"/>
    </row>
    <row r="163" spans="1:3" s="219" customFormat="1" ht="21.75">
      <c r="A163" s="221" t="s">
        <v>206</v>
      </c>
      <c r="B163" s="220">
        <v>360787.25</v>
      </c>
      <c r="C163" s="112"/>
    </row>
    <row r="164" spans="1:3" s="219" customFormat="1" ht="21.75">
      <c r="A164" s="221" t="s">
        <v>208</v>
      </c>
      <c r="B164" s="220">
        <v>1936.07</v>
      </c>
      <c r="C164" s="222">
        <f>B161+B162+B163+B164</f>
        <v>682940.73999999987</v>
      </c>
    </row>
    <row r="165" spans="1:3" ht="23.25">
      <c r="A165" s="128" t="s">
        <v>204</v>
      </c>
      <c r="B165" s="129"/>
      <c r="C165" s="134">
        <f>C152-C164</f>
        <v>0</v>
      </c>
    </row>
    <row r="166" spans="1:3" ht="21">
      <c r="A166" s="107" t="s">
        <v>159</v>
      </c>
      <c r="B166" s="130" t="s">
        <v>160</v>
      </c>
      <c r="C166" s="107"/>
    </row>
    <row r="167" spans="1:3" ht="21">
      <c r="A167" s="118"/>
      <c r="B167" s="131"/>
      <c r="C167" s="118"/>
    </row>
    <row r="168" spans="1:3" ht="21">
      <c r="A168" s="132" t="s">
        <v>200</v>
      </c>
      <c r="B168" s="132" t="s">
        <v>200</v>
      </c>
      <c r="C168" s="118"/>
    </row>
    <row r="169" spans="1:3" ht="21">
      <c r="A169" s="128" t="s">
        <v>161</v>
      </c>
      <c r="B169" s="133" t="s">
        <v>162</v>
      </c>
      <c r="C169" s="128"/>
    </row>
    <row r="170" spans="1:3" ht="21">
      <c r="A170" s="118"/>
      <c r="B170" s="118"/>
      <c r="C170" s="118"/>
    </row>
    <row r="171" spans="1:3" ht="21">
      <c r="A171" s="118"/>
      <c r="B171" s="118"/>
      <c r="C171" s="118"/>
    </row>
    <row r="172" spans="1:3" ht="21.75">
      <c r="A172" s="106"/>
      <c r="B172" s="106"/>
      <c r="C172" s="106"/>
    </row>
    <row r="173" spans="1:3">
      <c r="A173" s="140" t="s">
        <v>163</v>
      </c>
      <c r="B173" s="140" t="s">
        <v>173</v>
      </c>
      <c r="C173" s="140"/>
    </row>
    <row r="174" spans="1:3">
      <c r="A174" s="140" t="s">
        <v>171</v>
      </c>
      <c r="B174" s="140" t="s">
        <v>174</v>
      </c>
      <c r="C174" s="140"/>
    </row>
    <row r="175" spans="1:3">
      <c r="A175" s="140" t="s">
        <v>172</v>
      </c>
      <c r="B175" s="140" t="s">
        <v>175</v>
      </c>
      <c r="C175" s="140"/>
    </row>
    <row r="176" spans="1:3">
      <c r="A176" s="140"/>
      <c r="B176" s="140"/>
      <c r="C176" s="140"/>
    </row>
    <row r="177" spans="1:3">
      <c r="A177" s="140"/>
      <c r="B177" s="140"/>
      <c r="C177" s="140"/>
    </row>
    <row r="178" spans="1:3">
      <c r="A178" s="140"/>
      <c r="B178" s="140" t="s">
        <v>173</v>
      </c>
      <c r="C178" s="140"/>
    </row>
    <row r="179" spans="1:3">
      <c r="A179" s="140"/>
      <c r="B179" s="140" t="s">
        <v>176</v>
      </c>
      <c r="C179" s="140"/>
    </row>
    <row r="180" spans="1:3">
      <c r="A180" s="140"/>
      <c r="B180" s="140" t="s">
        <v>177</v>
      </c>
      <c r="C180" s="140"/>
    </row>
    <row r="181" spans="1:3">
      <c r="A181" s="219"/>
      <c r="B181" s="219"/>
      <c r="C181" s="219"/>
    </row>
    <row r="182" spans="1:3">
      <c r="A182" s="219"/>
      <c r="B182" s="219"/>
      <c r="C182" s="219"/>
    </row>
    <row r="183" spans="1:3">
      <c r="A183" s="219"/>
      <c r="B183" s="219"/>
      <c r="C183" s="219"/>
    </row>
    <row r="184" spans="1:3">
      <c r="A184" s="219"/>
      <c r="B184" s="219"/>
      <c r="C184" s="219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0"/>
  <sheetViews>
    <sheetView topLeftCell="A61" workbookViewId="0">
      <selection activeCell="E31" sqref="E31"/>
    </sheetView>
  </sheetViews>
  <sheetFormatPr defaultColWidth="36.625" defaultRowHeight="14.25"/>
  <cols>
    <col min="1" max="1" width="47.5" style="104" customWidth="1"/>
    <col min="2" max="2" width="12.375" style="104" customWidth="1"/>
    <col min="3" max="4" width="14.375" style="105" customWidth="1"/>
    <col min="5" max="16384" width="36.625" style="104"/>
  </cols>
  <sheetData>
    <row r="1" spans="1:7" s="81" customFormat="1" ht="26.25">
      <c r="A1" s="397" t="s">
        <v>119</v>
      </c>
      <c r="B1" s="397"/>
      <c r="C1" s="397"/>
      <c r="D1" s="397"/>
      <c r="E1" s="80"/>
      <c r="G1" s="82"/>
    </row>
    <row r="2" spans="1:7" s="81" customFormat="1" ht="26.25">
      <c r="A2" s="397" t="s">
        <v>148</v>
      </c>
      <c r="B2" s="397"/>
      <c r="C2" s="397"/>
      <c r="D2" s="397"/>
      <c r="E2" s="80"/>
      <c r="G2" s="82"/>
    </row>
    <row r="3" spans="1:7" s="81" customFormat="1" ht="26.25">
      <c r="A3" s="397" t="s">
        <v>261</v>
      </c>
      <c r="B3" s="397"/>
      <c r="C3" s="397"/>
      <c r="D3" s="397"/>
      <c r="E3" s="80"/>
      <c r="G3" s="82"/>
    </row>
    <row r="4" spans="1:7" s="81" customFormat="1" ht="27" thickBot="1">
      <c r="A4" s="397" t="s">
        <v>283</v>
      </c>
      <c r="B4" s="397"/>
      <c r="C4" s="397"/>
      <c r="D4" s="397"/>
      <c r="E4" s="80"/>
      <c r="G4" s="82"/>
    </row>
    <row r="5" spans="1:7" s="81" customFormat="1" ht="27" thickBot="1">
      <c r="A5" s="158" t="s">
        <v>2</v>
      </c>
      <c r="B5" s="158" t="s">
        <v>3</v>
      </c>
      <c r="C5" s="159" t="s">
        <v>126</v>
      </c>
      <c r="D5" s="159" t="s">
        <v>127</v>
      </c>
      <c r="E5" s="80"/>
      <c r="F5" s="83"/>
      <c r="G5" s="83"/>
    </row>
    <row r="6" spans="1:7" s="81" customFormat="1" ht="26.25">
      <c r="A6" s="160" t="s">
        <v>128</v>
      </c>
      <c r="B6" s="161" t="s">
        <v>214</v>
      </c>
      <c r="C6" s="162">
        <v>0</v>
      </c>
      <c r="D6" s="162"/>
      <c r="E6" s="80"/>
      <c r="G6" s="82"/>
    </row>
    <row r="7" spans="1:7" s="81" customFormat="1" ht="26.25">
      <c r="A7" s="163" t="s">
        <v>128</v>
      </c>
      <c r="B7" s="164"/>
      <c r="C7" s="165" t="s">
        <v>194</v>
      </c>
      <c r="D7" s="165"/>
      <c r="E7" s="80"/>
      <c r="G7" s="82"/>
    </row>
    <row r="8" spans="1:7" s="81" customFormat="1" ht="26.25">
      <c r="A8" s="166" t="s">
        <v>129</v>
      </c>
      <c r="B8" s="167"/>
      <c r="C8" s="168"/>
      <c r="D8" s="168"/>
      <c r="E8" s="80"/>
      <c r="F8" s="83"/>
      <c r="G8" s="83"/>
    </row>
    <row r="9" spans="1:7" s="81" customFormat="1" ht="26.25">
      <c r="A9" s="169" t="s">
        <v>130</v>
      </c>
      <c r="B9" s="170" t="s">
        <v>215</v>
      </c>
      <c r="C9" s="171">
        <v>8075611.9900000002</v>
      </c>
      <c r="D9" s="171"/>
      <c r="E9" s="80"/>
      <c r="G9" s="82"/>
    </row>
    <row r="10" spans="1:7" s="81" customFormat="1" ht="26.25">
      <c r="A10" s="166" t="s">
        <v>131</v>
      </c>
      <c r="B10" s="167"/>
      <c r="C10" s="168"/>
      <c r="D10" s="168"/>
      <c r="E10" s="80"/>
      <c r="F10" s="83"/>
      <c r="G10" s="83"/>
    </row>
    <row r="11" spans="1:7" s="81" customFormat="1" ht="26.25">
      <c r="A11" s="169" t="s">
        <v>132</v>
      </c>
      <c r="B11" s="170" t="s">
        <v>215</v>
      </c>
      <c r="C11" s="171">
        <v>30777052.25</v>
      </c>
      <c r="D11" s="171"/>
      <c r="E11" s="80"/>
      <c r="F11" s="84">
        <f>C9+C11+C12</f>
        <v>38875947.149999999</v>
      </c>
      <c r="G11" s="83"/>
    </row>
    <row r="12" spans="1:7" s="81" customFormat="1" ht="26.25">
      <c r="A12" s="169" t="s">
        <v>133</v>
      </c>
      <c r="B12" s="170" t="s">
        <v>215</v>
      </c>
      <c r="C12" s="171">
        <v>23282.91</v>
      </c>
      <c r="D12" s="171"/>
      <c r="E12" s="80"/>
      <c r="G12" s="85"/>
    </row>
    <row r="13" spans="1:7" s="81" customFormat="1" ht="26.25">
      <c r="A13" s="169" t="s">
        <v>134</v>
      </c>
      <c r="B13" s="170" t="s">
        <v>216</v>
      </c>
      <c r="C13" s="171">
        <v>0</v>
      </c>
      <c r="D13" s="171" t="s">
        <v>135</v>
      </c>
      <c r="E13" s="80"/>
      <c r="F13" s="86"/>
      <c r="G13" s="82"/>
    </row>
    <row r="14" spans="1:7" s="81" customFormat="1" ht="26.25">
      <c r="A14" s="169" t="s">
        <v>136</v>
      </c>
      <c r="B14" s="170" t="s">
        <v>217</v>
      </c>
      <c r="C14" s="171">
        <v>360</v>
      </c>
      <c r="D14" s="171" t="s">
        <v>135</v>
      </c>
      <c r="E14" s="80"/>
      <c r="F14" s="86"/>
      <c r="G14" s="82"/>
    </row>
    <row r="15" spans="1:7" s="81" customFormat="1" ht="26.25">
      <c r="A15" s="169" t="s">
        <v>137</v>
      </c>
      <c r="B15" s="170" t="s">
        <v>218</v>
      </c>
      <c r="C15" s="171">
        <v>0</v>
      </c>
      <c r="D15" s="171" t="s">
        <v>138</v>
      </c>
      <c r="E15" s="80"/>
      <c r="F15" s="86" t="s">
        <v>139</v>
      </c>
      <c r="G15" s="82"/>
    </row>
    <row r="16" spans="1:7" s="81" customFormat="1" ht="26.25">
      <c r="A16" s="169" t="s">
        <v>140</v>
      </c>
      <c r="B16" s="170" t="s">
        <v>219</v>
      </c>
      <c r="C16" s="171">
        <v>800000</v>
      </c>
      <c r="D16" s="171"/>
      <c r="E16" s="80"/>
      <c r="F16" s="86"/>
      <c r="G16" s="82"/>
    </row>
    <row r="17" spans="1:8" s="81" customFormat="1" ht="26.25">
      <c r="A17" s="169" t="s">
        <v>196</v>
      </c>
      <c r="B17" s="170"/>
      <c r="C17" s="171">
        <v>8550</v>
      </c>
      <c r="D17" s="171"/>
      <c r="E17" s="80"/>
      <c r="F17" s="86"/>
      <c r="G17" s="82"/>
    </row>
    <row r="18" spans="1:8" s="81" customFormat="1" ht="26.25">
      <c r="A18" s="169" t="s">
        <v>35</v>
      </c>
      <c r="B18" s="170" t="s">
        <v>220</v>
      </c>
      <c r="C18" s="171"/>
      <c r="D18" s="171">
        <v>38109.79</v>
      </c>
      <c r="E18" s="80"/>
      <c r="F18" s="85"/>
      <c r="G18" s="85"/>
      <c r="H18" s="82"/>
    </row>
    <row r="19" spans="1:8" s="81" customFormat="1" ht="26.25">
      <c r="A19" s="169" t="s">
        <v>166</v>
      </c>
      <c r="B19" s="170" t="s">
        <v>221</v>
      </c>
      <c r="C19" s="171"/>
      <c r="D19" s="171">
        <v>11088.41</v>
      </c>
      <c r="E19" s="80"/>
      <c r="F19" s="86"/>
      <c r="G19" s="86"/>
    </row>
    <row r="20" spans="1:8" s="81" customFormat="1" ht="26.25">
      <c r="A20" s="169" t="s">
        <v>167</v>
      </c>
      <c r="B20" s="170" t="s">
        <v>222</v>
      </c>
      <c r="C20" s="171"/>
      <c r="D20" s="171">
        <v>0</v>
      </c>
      <c r="E20" s="80"/>
      <c r="F20" s="87"/>
      <c r="G20" s="86"/>
    </row>
    <row r="21" spans="1:8" s="81" customFormat="1" ht="26.25">
      <c r="A21" s="169" t="s">
        <v>38</v>
      </c>
      <c r="B21" s="170" t="s">
        <v>223</v>
      </c>
      <c r="C21" s="171"/>
      <c r="D21" s="171">
        <v>256486.73</v>
      </c>
      <c r="E21" s="80"/>
      <c r="F21" s="87"/>
      <c r="G21" s="86"/>
    </row>
    <row r="22" spans="1:8" s="81" customFormat="1" ht="26.25">
      <c r="A22" s="169" t="s">
        <v>37</v>
      </c>
      <c r="B22" s="170" t="s">
        <v>224</v>
      </c>
      <c r="C22" s="171"/>
      <c r="D22" s="171" t="s">
        <v>194</v>
      </c>
      <c r="E22" s="80"/>
      <c r="F22" s="87"/>
      <c r="G22" s="86"/>
    </row>
    <row r="23" spans="1:8" s="81" customFormat="1" ht="26.25">
      <c r="A23" s="169" t="s">
        <v>185</v>
      </c>
      <c r="B23" s="170" t="s">
        <v>225</v>
      </c>
      <c r="C23" s="171"/>
      <c r="D23" s="171">
        <v>0</v>
      </c>
      <c r="E23" s="80"/>
      <c r="F23" s="87"/>
      <c r="G23" s="86"/>
    </row>
    <row r="24" spans="1:8" s="81" customFormat="1" ht="26.25">
      <c r="A24" s="169" t="s">
        <v>226</v>
      </c>
      <c r="B24" s="170" t="s">
        <v>225</v>
      </c>
      <c r="C24" s="171"/>
      <c r="D24" s="171">
        <v>0</v>
      </c>
      <c r="E24" s="80"/>
      <c r="F24" s="87"/>
      <c r="G24" s="86"/>
    </row>
    <row r="25" spans="1:8" s="81" customFormat="1" ht="26.25">
      <c r="A25" s="169" t="s">
        <v>22</v>
      </c>
      <c r="B25" s="170" t="s">
        <v>227</v>
      </c>
      <c r="C25" s="171"/>
      <c r="D25" s="171">
        <v>8960</v>
      </c>
      <c r="E25" s="80"/>
      <c r="F25" s="87"/>
      <c r="G25" s="86"/>
    </row>
    <row r="26" spans="1:8" s="81" customFormat="1" ht="26.25">
      <c r="A26" s="169" t="s">
        <v>186</v>
      </c>
      <c r="B26" s="170" t="s">
        <v>225</v>
      </c>
      <c r="C26" s="171"/>
      <c r="D26" s="171">
        <v>0</v>
      </c>
      <c r="E26" s="80"/>
      <c r="F26" s="88"/>
      <c r="G26" s="86"/>
    </row>
    <row r="27" spans="1:8" s="81" customFormat="1" ht="26.25">
      <c r="A27" s="169" t="s">
        <v>114</v>
      </c>
      <c r="B27" s="170" t="s">
        <v>228</v>
      </c>
      <c r="C27" s="171"/>
      <c r="D27" s="171">
        <v>823282.91</v>
      </c>
      <c r="E27" s="80"/>
      <c r="F27" s="88"/>
      <c r="G27" s="86"/>
    </row>
    <row r="28" spans="1:8" s="81" customFormat="1" ht="26.25">
      <c r="A28" s="169" t="s">
        <v>40</v>
      </c>
      <c r="B28" s="170" t="s">
        <v>229</v>
      </c>
      <c r="C28" s="171"/>
      <c r="D28" s="171">
        <v>16460874.25</v>
      </c>
      <c r="E28" s="80"/>
    </row>
    <row r="29" spans="1:8" s="81" customFormat="1" ht="26.25">
      <c r="A29" s="169" t="s">
        <v>141</v>
      </c>
      <c r="B29" s="170" t="s">
        <v>230</v>
      </c>
      <c r="C29" s="171"/>
      <c r="D29" s="171">
        <v>10807858.59</v>
      </c>
      <c r="E29" s="80"/>
      <c r="F29" s="86"/>
    </row>
    <row r="30" spans="1:8" s="81" customFormat="1" ht="26.25">
      <c r="A30" s="174" t="s">
        <v>48</v>
      </c>
      <c r="B30" s="170" t="s">
        <v>231</v>
      </c>
      <c r="C30" s="171"/>
      <c r="D30" s="171">
        <v>217598.77</v>
      </c>
      <c r="E30" s="80"/>
      <c r="F30" s="86"/>
    </row>
    <row r="31" spans="1:8" s="81" customFormat="1" ht="26.25">
      <c r="A31" s="174" t="s">
        <v>49</v>
      </c>
      <c r="B31" s="170" t="s">
        <v>232</v>
      </c>
      <c r="C31" s="171"/>
      <c r="D31" s="171">
        <v>53230.75</v>
      </c>
      <c r="E31" s="80"/>
      <c r="F31" s="86"/>
    </row>
    <row r="32" spans="1:8" s="81" customFormat="1" ht="26.25">
      <c r="A32" s="174" t="s">
        <v>50</v>
      </c>
      <c r="B32" s="198" t="s">
        <v>233</v>
      </c>
      <c r="C32" s="171"/>
      <c r="D32" s="171">
        <v>6220</v>
      </c>
      <c r="E32" s="80"/>
      <c r="F32" s="86"/>
    </row>
    <row r="33" spans="1:8" s="81" customFormat="1" ht="26.25">
      <c r="A33" s="172" t="s">
        <v>52</v>
      </c>
      <c r="B33" s="173">
        <v>41210004</v>
      </c>
      <c r="C33" s="171"/>
      <c r="D33" s="171">
        <v>1600.5</v>
      </c>
      <c r="E33" s="80"/>
      <c r="F33" s="86"/>
    </row>
    <row r="34" spans="1:8" s="81" customFormat="1" ht="26.25">
      <c r="A34" s="172" t="s">
        <v>54</v>
      </c>
      <c r="B34" s="173">
        <v>41210007</v>
      </c>
      <c r="C34" s="171"/>
      <c r="D34" s="171">
        <v>1604</v>
      </c>
      <c r="E34" s="80"/>
      <c r="F34" s="86"/>
    </row>
    <row r="35" spans="1:8" s="81" customFormat="1" ht="26.25">
      <c r="A35" s="172" t="s">
        <v>122</v>
      </c>
      <c r="B35" s="197">
        <v>41210008</v>
      </c>
      <c r="C35" s="171"/>
      <c r="D35" s="171">
        <v>143600</v>
      </c>
      <c r="E35" s="80"/>
      <c r="F35" s="86"/>
    </row>
    <row r="36" spans="1:8" s="81" customFormat="1" ht="26.25">
      <c r="A36" s="172" t="s">
        <v>55</v>
      </c>
      <c r="B36" s="173">
        <v>41210029</v>
      </c>
      <c r="C36" s="171"/>
      <c r="D36" s="171">
        <v>1010</v>
      </c>
      <c r="E36" s="80"/>
      <c r="F36" s="86" t="s">
        <v>143</v>
      </c>
      <c r="G36" s="88"/>
      <c r="H36" s="82"/>
    </row>
    <row r="37" spans="1:8" s="81" customFormat="1" ht="26.25">
      <c r="A37" s="172" t="s">
        <v>187</v>
      </c>
      <c r="B37" s="173">
        <v>41219999</v>
      </c>
      <c r="C37" s="171"/>
      <c r="D37" s="171">
        <v>1000</v>
      </c>
      <c r="E37" s="80"/>
      <c r="F37" s="86"/>
      <c r="G37" s="88"/>
      <c r="H37" s="82"/>
    </row>
    <row r="38" spans="1:8" s="81" customFormat="1" ht="26.25">
      <c r="A38" s="172" t="s">
        <v>57</v>
      </c>
      <c r="B38" s="173">
        <v>41220010</v>
      </c>
      <c r="C38" s="171"/>
      <c r="D38" s="171">
        <v>44100</v>
      </c>
      <c r="E38" s="80" t="s">
        <v>125</v>
      </c>
      <c r="F38" s="86"/>
      <c r="G38" s="88"/>
      <c r="H38" s="82"/>
    </row>
    <row r="39" spans="1:8" s="81" customFormat="1" ht="26.25">
      <c r="A39" s="172" t="s">
        <v>123</v>
      </c>
      <c r="B39" s="173">
        <v>41230007</v>
      </c>
      <c r="C39" s="171"/>
      <c r="D39" s="171">
        <v>700</v>
      </c>
      <c r="E39" s="80" t="s">
        <v>188</v>
      </c>
      <c r="F39" s="86" t="s">
        <v>144</v>
      </c>
      <c r="G39" s="88"/>
      <c r="H39" s="82"/>
    </row>
    <row r="40" spans="1:8" s="81" customFormat="1" ht="26.25">
      <c r="A40" s="172" t="s">
        <v>192</v>
      </c>
      <c r="B40" s="173">
        <v>41300003</v>
      </c>
      <c r="C40" s="171"/>
      <c r="D40" s="171">
        <v>79700.509999999995</v>
      </c>
      <c r="E40" s="80"/>
      <c r="F40" s="86"/>
      <c r="G40" s="88"/>
      <c r="H40" s="82"/>
    </row>
    <row r="41" spans="1:8" s="81" customFormat="1" ht="26.25">
      <c r="A41" s="172" t="s">
        <v>63</v>
      </c>
      <c r="B41" s="173">
        <v>41500004</v>
      </c>
      <c r="C41" s="171"/>
      <c r="D41" s="171">
        <v>0</v>
      </c>
      <c r="E41" s="80"/>
      <c r="F41" s="86"/>
      <c r="G41" s="88"/>
      <c r="H41" s="82"/>
    </row>
    <row r="42" spans="1:8" s="81" customFormat="1" ht="26.25">
      <c r="A42" s="172" t="s">
        <v>64</v>
      </c>
      <c r="B42" s="173">
        <v>41599999</v>
      </c>
      <c r="C42" s="171"/>
      <c r="D42" s="171">
        <v>101280</v>
      </c>
      <c r="E42" s="80"/>
      <c r="F42" s="86" t="s">
        <v>145</v>
      </c>
    </row>
    <row r="43" spans="1:8" s="81" customFormat="1" ht="26.25">
      <c r="A43" s="172" t="s">
        <v>197</v>
      </c>
      <c r="B43" s="173">
        <v>42100001</v>
      </c>
      <c r="C43" s="171"/>
      <c r="D43" s="171">
        <v>303502.69</v>
      </c>
      <c r="E43" s="80"/>
      <c r="F43" s="86"/>
    </row>
    <row r="44" spans="1:8" s="81" customFormat="1" ht="26.25">
      <c r="A44" s="172" t="s">
        <v>69</v>
      </c>
      <c r="B44" s="173">
        <v>42100002</v>
      </c>
      <c r="C44" s="171"/>
      <c r="D44" s="171">
        <v>5943186.9500000002</v>
      </c>
      <c r="E44" s="80"/>
      <c r="F44" s="86"/>
    </row>
    <row r="45" spans="1:8" s="81" customFormat="1" ht="26.25">
      <c r="A45" s="172" t="s">
        <v>70</v>
      </c>
      <c r="B45" s="173">
        <v>42100004</v>
      </c>
      <c r="C45" s="171"/>
      <c r="D45" s="171">
        <v>1998901.46</v>
      </c>
      <c r="E45" s="80"/>
      <c r="F45" s="86"/>
    </row>
    <row r="46" spans="1:8" s="81" customFormat="1" ht="26.25">
      <c r="A46" s="172" t="s">
        <v>71</v>
      </c>
      <c r="B46" s="173">
        <v>42100005</v>
      </c>
      <c r="C46" s="171"/>
      <c r="D46" s="171">
        <v>30849.87</v>
      </c>
      <c r="E46" s="80"/>
      <c r="F46" s="86"/>
    </row>
    <row r="47" spans="1:8" s="81" customFormat="1" ht="26.25">
      <c r="A47" s="172" t="s">
        <v>72</v>
      </c>
      <c r="B47" s="173">
        <v>42100006</v>
      </c>
      <c r="C47" s="171"/>
      <c r="D47" s="171">
        <v>0</v>
      </c>
      <c r="E47" s="80" t="s">
        <v>284</v>
      </c>
      <c r="F47" s="86"/>
    </row>
    <row r="48" spans="1:8" s="81" customFormat="1" ht="26.25">
      <c r="A48" s="172" t="s">
        <v>73</v>
      </c>
      <c r="B48" s="173">
        <v>42100007</v>
      </c>
      <c r="C48" s="171"/>
      <c r="D48" s="171">
        <v>4409412.05</v>
      </c>
      <c r="E48" s="80"/>
      <c r="F48" s="86"/>
    </row>
    <row r="49" spans="1:6" s="81" customFormat="1" ht="26.25">
      <c r="A49" s="172" t="s">
        <v>74</v>
      </c>
      <c r="B49" s="173">
        <v>42100011</v>
      </c>
      <c r="C49" s="171"/>
      <c r="D49" s="171">
        <v>1032.25</v>
      </c>
      <c r="E49" s="80"/>
      <c r="F49" s="86"/>
    </row>
    <row r="50" spans="1:6" s="81" customFormat="1" ht="26.25">
      <c r="A50" s="172" t="s">
        <v>75</v>
      </c>
      <c r="B50" s="173">
        <v>42100012</v>
      </c>
      <c r="C50" s="171"/>
      <c r="D50" s="171">
        <v>100373.54</v>
      </c>
      <c r="E50" s="80"/>
      <c r="F50" s="86"/>
    </row>
    <row r="51" spans="1:6" s="81" customFormat="1" ht="26.25">
      <c r="A51" s="172" t="s">
        <v>120</v>
      </c>
      <c r="B51" s="173">
        <v>42100013</v>
      </c>
      <c r="C51" s="171"/>
      <c r="D51" s="171">
        <v>372780.45</v>
      </c>
      <c r="E51" s="80"/>
      <c r="F51" s="86" t="s">
        <v>146</v>
      </c>
    </row>
    <row r="52" spans="1:6" s="81" customFormat="1" ht="26.25">
      <c r="A52" s="172" t="s">
        <v>76</v>
      </c>
      <c r="B52" s="173">
        <v>42100014</v>
      </c>
      <c r="C52" s="171"/>
      <c r="D52" s="171">
        <v>936.5</v>
      </c>
      <c r="E52" s="80" t="s">
        <v>285</v>
      </c>
      <c r="F52" s="86"/>
    </row>
    <row r="53" spans="1:6" s="81" customFormat="1" ht="26.25">
      <c r="A53" s="172" t="s">
        <v>78</v>
      </c>
      <c r="B53" s="173">
        <v>42100017</v>
      </c>
      <c r="C53" s="171"/>
      <c r="D53" s="171">
        <v>9210</v>
      </c>
      <c r="E53" s="80"/>
      <c r="F53" s="86"/>
    </row>
    <row r="54" spans="1:6" s="81" customFormat="1" ht="26.25">
      <c r="A54" s="172" t="s">
        <v>77</v>
      </c>
      <c r="B54" s="173">
        <v>42100015</v>
      </c>
      <c r="C54" s="171"/>
      <c r="D54" s="171">
        <v>474957</v>
      </c>
      <c r="E54" s="80"/>
      <c r="F54" s="86"/>
    </row>
    <row r="55" spans="1:6" s="81" customFormat="1" ht="26.25">
      <c r="A55" s="172" t="s">
        <v>82</v>
      </c>
      <c r="B55" s="170"/>
      <c r="C55" s="171"/>
      <c r="D55" s="171"/>
      <c r="E55" s="80"/>
    </row>
    <row r="56" spans="1:6" s="81" customFormat="1" ht="26.25">
      <c r="A56" s="172" t="s">
        <v>83</v>
      </c>
      <c r="B56" s="170" t="s">
        <v>234</v>
      </c>
      <c r="C56" s="171"/>
      <c r="D56" s="171">
        <v>22833713</v>
      </c>
      <c r="E56" s="80"/>
    </row>
    <row r="57" spans="1:6" s="81" customFormat="1" ht="26.25">
      <c r="A57" s="172" t="s">
        <v>270</v>
      </c>
      <c r="B57" s="170"/>
      <c r="C57" s="171"/>
      <c r="D57" s="171">
        <v>28200</v>
      </c>
      <c r="E57" s="80"/>
    </row>
    <row r="58" spans="1:6" s="81" customFormat="1" ht="26.25">
      <c r="A58" s="174" t="s">
        <v>142</v>
      </c>
      <c r="B58" s="170" t="s">
        <v>235</v>
      </c>
      <c r="C58" s="171">
        <v>8657986</v>
      </c>
      <c r="D58" s="171"/>
      <c r="E58" s="80"/>
    </row>
    <row r="59" spans="1:6" s="81" customFormat="1" ht="26.25">
      <c r="A59" s="174" t="s">
        <v>168</v>
      </c>
      <c r="B59" s="170" t="s">
        <v>236</v>
      </c>
      <c r="C59" s="171">
        <v>1519680</v>
      </c>
      <c r="D59" s="171"/>
      <c r="E59" s="80"/>
    </row>
    <row r="60" spans="1:6" s="81" customFormat="1" ht="26.25">
      <c r="A60" s="174" t="s">
        <v>169</v>
      </c>
      <c r="B60" s="170" t="s">
        <v>237</v>
      </c>
      <c r="C60" s="171">
        <v>6273642.5499999998</v>
      </c>
      <c r="D60" s="171"/>
      <c r="E60" s="80"/>
    </row>
    <row r="61" spans="1:6" s="81" customFormat="1" ht="26.25">
      <c r="A61" s="174" t="s">
        <v>27</v>
      </c>
      <c r="B61" s="170" t="s">
        <v>238</v>
      </c>
      <c r="C61" s="171">
        <v>203650</v>
      </c>
      <c r="D61" s="171"/>
      <c r="E61" s="80"/>
      <c r="F61" s="86"/>
    </row>
    <row r="62" spans="1:6" s="81" customFormat="1" ht="26.25">
      <c r="A62" s="174" t="s">
        <v>28</v>
      </c>
      <c r="B62" s="170" t="s">
        <v>239</v>
      </c>
      <c r="C62" s="171">
        <v>2217379.4700000002</v>
      </c>
      <c r="D62" s="171"/>
      <c r="E62" s="80" t="s">
        <v>182</v>
      </c>
      <c r="F62" s="86"/>
    </row>
    <row r="63" spans="1:6" s="81" customFormat="1" ht="26.25">
      <c r="A63" s="174" t="s">
        <v>29</v>
      </c>
      <c r="B63" s="170" t="s">
        <v>240</v>
      </c>
      <c r="C63" s="171">
        <v>1183086.6000000001</v>
      </c>
      <c r="D63" s="171"/>
      <c r="E63" s="80"/>
      <c r="F63" s="86"/>
    </row>
    <row r="64" spans="1:6" s="81" customFormat="1" ht="26.25">
      <c r="A64" s="174" t="s">
        <v>30</v>
      </c>
      <c r="B64" s="170" t="s">
        <v>241</v>
      </c>
      <c r="C64" s="171">
        <v>137928.76999999999</v>
      </c>
      <c r="D64" s="175"/>
      <c r="E64" s="80"/>
      <c r="F64" s="86"/>
    </row>
    <row r="65" spans="1:11" s="81" customFormat="1" ht="26.25">
      <c r="A65" s="174" t="s">
        <v>31</v>
      </c>
      <c r="B65" s="170" t="s">
        <v>242</v>
      </c>
      <c r="C65" s="171">
        <v>169402.43</v>
      </c>
      <c r="D65" s="171"/>
      <c r="E65" s="80"/>
      <c r="F65" s="86"/>
    </row>
    <row r="66" spans="1:11" s="81" customFormat="1" ht="26.25">
      <c r="A66" s="174" t="s">
        <v>32</v>
      </c>
      <c r="B66" s="170" t="s">
        <v>243</v>
      </c>
      <c r="C66" s="171">
        <v>3418248</v>
      </c>
      <c r="D66" s="175"/>
      <c r="E66" s="80"/>
      <c r="F66" s="86"/>
    </row>
    <row r="67" spans="1:11" s="81" customFormat="1" ht="27" thickBot="1">
      <c r="A67" s="174" t="s">
        <v>34</v>
      </c>
      <c r="B67" s="170" t="s">
        <v>262</v>
      </c>
      <c r="C67" s="171">
        <v>2099500</v>
      </c>
      <c r="D67" s="176"/>
      <c r="E67" s="80"/>
      <c r="F67" s="86"/>
    </row>
    <row r="68" spans="1:11" s="81" customFormat="1" ht="27.75" thickBot="1">
      <c r="A68" s="177"/>
      <c r="B68" s="178"/>
      <c r="C68" s="179">
        <f>SUM(C7:C67)</f>
        <v>65565360.969999999</v>
      </c>
      <c r="D68" s="179">
        <f>SUM(D7:D67)</f>
        <v>65565360.969999999</v>
      </c>
      <c r="E68" s="89"/>
      <c r="F68" s="90"/>
      <c r="G68" s="91">
        <f>C68-D68</f>
        <v>0</v>
      </c>
      <c r="H68" s="92" t="s">
        <v>147</v>
      </c>
    </row>
    <row r="69" spans="1:11" s="81" customFormat="1" ht="28.5" thickTop="1">
      <c r="A69" s="180"/>
      <c r="B69" s="180"/>
      <c r="C69" s="181"/>
      <c r="D69" s="181"/>
      <c r="E69" s="80"/>
      <c r="K69" s="90"/>
    </row>
    <row r="70" spans="1:11" s="90" customFormat="1" ht="26.25">
      <c r="A70" s="89"/>
      <c r="B70" s="89"/>
      <c r="C70" s="93"/>
      <c r="D70" s="93"/>
      <c r="E70" s="80"/>
      <c r="F70" s="94"/>
      <c r="G70" s="94"/>
      <c r="H70" s="94"/>
      <c r="I70" s="81"/>
      <c r="J70" s="81"/>
      <c r="K70" s="81"/>
    </row>
    <row r="71" spans="1:11" s="90" customFormat="1" ht="26.25">
      <c r="A71" s="89"/>
      <c r="B71" s="89"/>
      <c r="C71" s="93"/>
      <c r="D71" s="93"/>
      <c r="E71" s="80"/>
      <c r="F71" s="94"/>
      <c r="G71" s="94"/>
      <c r="H71" s="94"/>
      <c r="I71" s="81"/>
      <c r="J71" s="81"/>
      <c r="K71" s="81"/>
    </row>
    <row r="72" spans="1:11" s="90" customFormat="1" ht="26.25">
      <c r="A72" s="89"/>
      <c r="B72" s="89"/>
      <c r="C72" s="93"/>
      <c r="D72" s="93"/>
      <c r="E72" s="80"/>
      <c r="F72" s="94"/>
      <c r="G72" s="94"/>
      <c r="H72" s="94"/>
      <c r="I72" s="81"/>
      <c r="J72" s="81"/>
      <c r="K72" s="81"/>
    </row>
    <row r="73" spans="1:11" s="81" customFormat="1" ht="26.25">
      <c r="A73" s="140" t="s">
        <v>178</v>
      </c>
      <c r="B73" s="140" t="s">
        <v>179</v>
      </c>
      <c r="C73" s="140"/>
      <c r="D73" s="144"/>
      <c r="E73" s="80"/>
      <c r="F73" s="94"/>
      <c r="G73" s="94"/>
      <c r="H73" s="94"/>
      <c r="I73" s="94"/>
      <c r="J73" s="94"/>
    </row>
    <row r="74" spans="1:11" s="81" customFormat="1" ht="23.25">
      <c r="A74" s="140" t="s">
        <v>164</v>
      </c>
      <c r="B74" s="140" t="s">
        <v>174</v>
      </c>
      <c r="C74" s="140"/>
      <c r="D74" s="144"/>
      <c r="E74" s="94"/>
      <c r="F74" s="94"/>
      <c r="G74" s="94"/>
      <c r="H74" s="94"/>
      <c r="I74" s="94"/>
      <c r="J74" s="94"/>
      <c r="K74" s="94"/>
    </row>
    <row r="75" spans="1:11" s="94" customFormat="1" ht="23.25">
      <c r="A75" s="140" t="s">
        <v>165</v>
      </c>
      <c r="B75" s="140" t="s">
        <v>175</v>
      </c>
      <c r="C75" s="140"/>
      <c r="D75" s="145"/>
      <c r="F75" s="96"/>
      <c r="G75" s="96"/>
      <c r="H75" s="96"/>
    </row>
    <row r="76" spans="1:11" s="94" customFormat="1" ht="23.25">
      <c r="A76" s="140"/>
      <c r="B76" s="140"/>
      <c r="C76" s="140"/>
      <c r="D76" s="144"/>
      <c r="E76" s="96"/>
      <c r="F76" s="96"/>
      <c r="G76" s="96"/>
      <c r="H76" s="96"/>
      <c r="I76" s="96"/>
      <c r="J76" s="96"/>
    </row>
    <row r="77" spans="1:11" s="94" customFormat="1" ht="23.25">
      <c r="A77" s="140"/>
      <c r="B77" s="140"/>
      <c r="C77" s="140"/>
      <c r="D77" s="145"/>
      <c r="E77" s="96"/>
      <c r="F77" s="96"/>
      <c r="G77" s="96"/>
      <c r="H77" s="96"/>
      <c r="I77" s="96"/>
      <c r="J77" s="96"/>
      <c r="K77" s="96"/>
    </row>
    <row r="78" spans="1:11" s="96" customFormat="1" ht="24" customHeight="1">
      <c r="A78" s="140"/>
      <c r="B78" s="140" t="s">
        <v>180</v>
      </c>
      <c r="C78" s="140"/>
      <c r="D78" s="145"/>
      <c r="H78" s="99"/>
    </row>
    <row r="79" spans="1:11" s="96" customFormat="1" ht="24" customHeight="1">
      <c r="A79" s="140"/>
      <c r="B79" s="140" t="s">
        <v>176</v>
      </c>
      <c r="C79" s="140"/>
      <c r="D79" s="145"/>
    </row>
    <row r="80" spans="1:11" s="96" customFormat="1" ht="24" customHeight="1">
      <c r="A80" s="140"/>
      <c r="B80" s="140" t="s">
        <v>177</v>
      </c>
      <c r="C80" s="140"/>
      <c r="D80" s="145"/>
    </row>
    <row r="81" spans="1:11" s="96" customFormat="1" ht="18">
      <c r="C81" s="97"/>
      <c r="D81" s="97"/>
    </row>
    <row r="82" spans="1:11" s="96" customFormat="1" ht="18">
      <c r="C82" s="97"/>
      <c r="D82" s="97"/>
    </row>
    <row r="83" spans="1:11" s="96" customFormat="1" ht="18">
      <c r="C83" s="97"/>
      <c r="D83" s="97"/>
    </row>
    <row r="84" spans="1:11" s="96" customFormat="1" ht="21">
      <c r="C84" s="97"/>
      <c r="D84" s="97"/>
      <c r="E84" s="100"/>
      <c r="F84" s="100"/>
      <c r="G84" s="100"/>
      <c r="H84" s="100"/>
    </row>
    <row r="85" spans="1:11" s="96" customFormat="1" ht="23.25">
      <c r="B85" s="101"/>
      <c r="C85" s="97"/>
      <c r="D85" s="97"/>
      <c r="E85" s="100"/>
      <c r="F85" s="100"/>
      <c r="G85" s="100"/>
      <c r="H85" s="100"/>
      <c r="I85" s="100"/>
      <c r="J85" s="100"/>
    </row>
    <row r="86" spans="1:11" s="96" customFormat="1" ht="23.25">
      <c r="A86" s="100"/>
      <c r="B86" s="102"/>
      <c r="C86" s="103"/>
      <c r="D86" s="103"/>
      <c r="E86" s="100"/>
      <c r="F86" s="100"/>
      <c r="G86" s="100"/>
      <c r="H86" s="100"/>
      <c r="I86" s="100"/>
      <c r="J86" s="100"/>
      <c r="K86" s="100"/>
    </row>
    <row r="87" spans="1:11" s="96" customFormat="1" ht="23.25">
      <c r="A87" s="94"/>
      <c r="B87" s="94"/>
      <c r="C87" s="98"/>
      <c r="D87" s="98"/>
      <c r="E87" s="94"/>
      <c r="F87" s="94"/>
      <c r="G87" s="94"/>
      <c r="H87" s="94"/>
      <c r="I87" s="94"/>
      <c r="J87" s="94"/>
      <c r="K87" s="94"/>
    </row>
    <row r="88" spans="1:11" s="94" customFormat="1" ht="23.25">
      <c r="C88" s="98"/>
      <c r="D88" s="98"/>
      <c r="E88" s="96"/>
      <c r="F88" s="96"/>
      <c r="G88" s="96"/>
      <c r="H88" s="96"/>
    </row>
    <row r="89" spans="1:11" s="94" customFormat="1" ht="23.25">
      <c r="C89" s="98"/>
      <c r="D89" s="98"/>
      <c r="E89" s="96"/>
      <c r="F89" s="96"/>
      <c r="G89" s="96"/>
      <c r="H89" s="96"/>
      <c r="I89" s="96"/>
      <c r="J89" s="96"/>
    </row>
    <row r="90" spans="1:11" s="94" customFormat="1" ht="23.25">
      <c r="A90" s="96"/>
      <c r="B90" s="96"/>
      <c r="C90" s="97"/>
      <c r="D90" s="97"/>
      <c r="E90" s="96"/>
      <c r="F90" s="96"/>
      <c r="G90" s="96"/>
      <c r="H90" s="96"/>
      <c r="I90" s="96"/>
      <c r="J90" s="96"/>
      <c r="K90" s="96"/>
    </row>
    <row r="91" spans="1:11" s="96" customFormat="1" ht="18">
      <c r="C91" s="97"/>
      <c r="D91" s="97"/>
    </row>
    <row r="92" spans="1:11" s="96" customFormat="1" ht="18">
      <c r="C92" s="97"/>
      <c r="D92" s="97"/>
    </row>
    <row r="93" spans="1:11" s="96" customFormat="1" ht="18">
      <c r="C93" s="97"/>
      <c r="D93" s="97"/>
    </row>
    <row r="94" spans="1:11" s="96" customFormat="1" ht="18">
      <c r="C94" s="97"/>
      <c r="D94" s="97"/>
    </row>
    <row r="95" spans="1:11" s="96" customFormat="1" ht="18">
      <c r="C95" s="97"/>
      <c r="D95" s="97"/>
    </row>
    <row r="96" spans="1:11" s="96" customFormat="1" ht="18">
      <c r="C96" s="97"/>
      <c r="D96" s="97"/>
    </row>
    <row r="97" spans="1:11" s="96" customFormat="1" ht="26.25">
      <c r="A97" s="89"/>
      <c r="B97" s="89"/>
      <c r="C97" s="93"/>
      <c r="D97" s="93"/>
      <c r="E97" s="80"/>
      <c r="F97" s="104"/>
      <c r="G97" s="104"/>
      <c r="H97" s="104"/>
    </row>
    <row r="98" spans="1:11" s="96" customFormat="1" ht="26.25">
      <c r="A98" s="80"/>
      <c r="B98" s="80"/>
      <c r="C98" s="95"/>
      <c r="D98" s="95"/>
      <c r="E98" s="80"/>
      <c r="F98" s="104"/>
      <c r="G98" s="104"/>
      <c r="H98" s="104"/>
      <c r="I98" s="104"/>
      <c r="J98" s="104"/>
    </row>
    <row r="99" spans="1:11" s="96" customFormat="1" ht="26.25">
      <c r="A99" s="80"/>
      <c r="B99" s="80"/>
      <c r="C99" s="95"/>
      <c r="D99" s="95"/>
      <c r="E99" s="94"/>
      <c r="F99" s="104"/>
      <c r="G99" s="104"/>
      <c r="H99" s="104"/>
      <c r="I99" s="104"/>
      <c r="J99" s="104"/>
      <c r="K99" s="104"/>
    </row>
    <row r="100" spans="1:11" ht="23.25">
      <c r="A100" s="94"/>
      <c r="B100" s="94"/>
      <c r="C100" s="98"/>
      <c r="D100" s="98"/>
      <c r="E100" s="94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รายจ่ายค้างจ่าย1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2019-06-10T07:52:21Z</cp:lastPrinted>
  <dcterms:modified xsi:type="dcterms:W3CDTF">2019-06-18T04:17:06Z</dcterms:modified>
</cp:coreProperties>
</file>